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8" i="1" l="1"/>
  <c r="N97" i="1"/>
  <c r="N93" i="1"/>
  <c r="N88" i="1"/>
  <c r="N79" i="1"/>
  <c r="N75" i="1"/>
  <c r="N72" i="1"/>
  <c r="N69" i="1"/>
  <c r="N68" i="1"/>
  <c r="N61" i="1"/>
  <c r="N57" i="1"/>
  <c r="N55" i="1"/>
  <c r="N49" i="1"/>
  <c r="N48" i="1"/>
  <c r="N31" i="1"/>
  <c r="N21" i="1"/>
  <c r="N18" i="1"/>
  <c r="N16" i="1"/>
  <c r="L108" i="1"/>
  <c r="F108" i="1"/>
  <c r="L107" i="1"/>
  <c r="L109" i="1" s="1"/>
  <c r="L116" i="1" s="1"/>
  <c r="F107" i="1"/>
  <c r="F109" i="1" s="1"/>
  <c r="F116" i="1" s="1"/>
  <c r="L79" i="1"/>
  <c r="L69" i="1"/>
  <c r="L68" i="1"/>
  <c r="N107" i="1" l="1"/>
  <c r="N109" i="1" s="1"/>
  <c r="N116" i="1" s="1"/>
  <c r="L102" i="1"/>
  <c r="N102" i="1" s="1"/>
  <c r="L33" i="1"/>
  <c r="N33" i="1" s="1"/>
  <c r="L89" i="1"/>
  <c r="N89" i="1" s="1"/>
  <c r="L88" i="1"/>
  <c r="L93" i="1"/>
  <c r="L84" i="1"/>
  <c r="N84" i="1" s="1"/>
  <c r="L75" i="1"/>
  <c r="L72" i="1"/>
  <c r="L61" i="1"/>
  <c r="L57" i="1"/>
  <c r="L55" i="1"/>
  <c r="L48" i="1"/>
  <c r="L45" i="1"/>
  <c r="N45" i="1" s="1"/>
  <c r="L31" i="1"/>
  <c r="L25" i="1"/>
  <c r="N25" i="1" s="1"/>
  <c r="L100" i="1"/>
  <c r="N100" i="1" s="1"/>
  <c r="L21" i="1"/>
  <c r="L18" i="1"/>
  <c r="L16" i="1"/>
  <c r="L35" i="1" s="1"/>
  <c r="F97" i="1"/>
  <c r="F89" i="1"/>
  <c r="F88" i="1"/>
  <c r="F93" i="1"/>
  <c r="F84" i="1"/>
  <c r="F79" i="1"/>
  <c r="F75" i="1"/>
  <c r="F72" i="1"/>
  <c r="F69" i="1"/>
  <c r="F68" i="1"/>
  <c r="F61" i="1"/>
  <c r="F57" i="1"/>
  <c r="F55" i="1"/>
  <c r="F48" i="1"/>
  <c r="F45" i="1"/>
  <c r="F31" i="1"/>
  <c r="N103" i="1" l="1"/>
  <c r="N114" i="1" s="1"/>
  <c r="L112" i="1"/>
  <c r="N63" i="1"/>
  <c r="N113" i="1" s="1"/>
  <c r="L103" i="1"/>
  <c r="L114" i="1" s="1"/>
  <c r="F103" i="1"/>
  <c r="F114" i="1" s="1"/>
  <c r="L63" i="1"/>
  <c r="L113" i="1" s="1"/>
  <c r="F63" i="1"/>
  <c r="F113" i="1" s="1"/>
  <c r="F25" i="1"/>
  <c r="F21" i="1"/>
  <c r="F18" i="1"/>
  <c r="F16" i="1"/>
  <c r="F35" i="1" l="1"/>
  <c r="N35" i="1"/>
  <c r="N112" i="1" s="1"/>
  <c r="N117" i="1" s="1"/>
  <c r="L115" i="1"/>
  <c r="L117" i="1" s="1"/>
  <c r="F115" i="1"/>
  <c r="N115" i="1"/>
  <c r="F112" i="1"/>
  <c r="F117" i="1" s="1"/>
  <c r="M119" i="1" l="1"/>
  <c r="M120" i="1" s="1"/>
</calcChain>
</file>

<file path=xl/sharedStrings.xml><?xml version="1.0" encoding="utf-8"?>
<sst xmlns="http://schemas.openxmlformats.org/spreadsheetml/2006/main" count="330" uniqueCount="149">
  <si>
    <t>A.</t>
  </si>
  <si>
    <t>PRIPREMNI RADOVI</t>
  </si>
  <si>
    <t>1.</t>
  </si>
  <si>
    <t>kom.</t>
  </si>
  <si>
    <t>2.</t>
  </si>
  <si>
    <t>m´</t>
  </si>
  <si>
    <t>3.</t>
  </si>
  <si>
    <t>Obuhvaćaju sav rad na održavanju točaka operativnog poligona i repera, rad na iskolčenju svih elemenata okoliša, sva mjerenja u vezi prijenosa podataka iz projekta na teren i obrnuto; postavljanje i održavanje iskolčenih oznaka na terenu od početka radova do predaje svih radova investitoru te izrada snimka izvedenog stanja.</t>
  </si>
  <si>
    <t>paušal.</t>
  </si>
  <si>
    <t>4.</t>
  </si>
  <si>
    <t>Rad obuhvaća pilanje i uklanjanje drveća promjera većeg od 10cm, odsijecanje granja, rezanje stabala i debelih grana na dužine pogodne za prijevoz, vađenje korijenja i uklanjanje svega nepotrebnog materijala zaostalog nakon ovih radova uključivo utovar i odvoz na najbliži deponij.</t>
  </si>
  <si>
    <t>Obračun po komadu.</t>
  </si>
  <si>
    <t>5.</t>
  </si>
  <si>
    <t>Čiščenje terena</t>
  </si>
  <si>
    <t xml:space="preserve">Čišćenje terena podrazumijeva uklanjanje korova i ostalog otpadnog materijala te košnju trave kao i raskrčavanje obraslog grmlja. Materijal ukloniti s površine i odvesti na deponij. </t>
  </si>
  <si>
    <t xml:space="preserve">Stavka uključuje utovar, prijevoz, istovar te razastiranje i ugradnju na deponij. </t>
  </si>
  <si>
    <t>Kao gotov rad smatra se čista površina bez korova i ostalog materija, spremna za izvedbu zemljanih radova.</t>
  </si>
  <si>
    <t>Obračun po m2 očiščenog terena</t>
  </si>
  <si>
    <t>m²</t>
  </si>
  <si>
    <t>UKUPNO PRIPREMNI RADOVI</t>
  </si>
  <si>
    <t>TROŠKOVNIK IZ IZVORNE PONUDE</t>
  </si>
  <si>
    <t>R.BR.</t>
  </si>
  <si>
    <t>OPIS STAVKE</t>
  </si>
  <si>
    <t>KOLIČINA</t>
  </si>
  <si>
    <t>JED. CIJENA</t>
  </si>
  <si>
    <t>JEDINICA</t>
  </si>
  <si>
    <t>B.</t>
  </si>
  <si>
    <t>GRAĐEVINSKI RADOVI</t>
  </si>
  <si>
    <t>ZEMLJANI RADOVI</t>
  </si>
  <si>
    <t>2.1.</t>
  </si>
  <si>
    <t>Široki iskop tla ukupne dubine iskopa cca 50 cm od postojeće kote terena. 
Ukoliko se pojavi potreba ispumpavanja vode atmosferskih padavina, to izvođač mora izvesti o svom trošku.</t>
  </si>
  <si>
    <t xml:space="preserve">U jediničnoj cijeni su sadržani svi radovi potrebni za iskop materijala, grupiranje materijala za utovar, utovar materijala u transportna sredstva i odvoz na građevinski deponij koji osigurava izvođač radova, </t>
  </si>
  <si>
    <t>Obračun se vrši u metrima kubičnim (m3) stvarnog iskopa u sraslom stanju prema građevinskoj knjigi.</t>
  </si>
  <si>
    <t>m³</t>
  </si>
  <si>
    <t>2.2.</t>
  </si>
  <si>
    <t>Nasipavanje, razastiranje i sabijanje materijala iz iskopa između temelja i temeljne jame.</t>
  </si>
  <si>
    <t>Nabijanje vršiti ručnim nabijačima ( uz poljevanje vodom ), do tražene zbijenosti po statičkom računu.</t>
  </si>
  <si>
    <t>2.3.</t>
  </si>
  <si>
    <t>Nasip kamenog materijala</t>
  </si>
  <si>
    <t xml:space="preserve">Po izvršenom iskopu iz predhodne stavke potrebno je tlo isplanirati i zbiti do vrijednosti modula stišljivosti Ms=25MN/m2 </t>
  </si>
  <si>
    <t>Na tako pripremljenom temeljnom tlu izvesti sloj kamenog nasipa različitih debljina (prema visinskim kotama iz projekta) u slojevima debljine do 20 cm, koji se izvodi čistim kamenim materijalom granulacije 0-63 mm i mora se zbiti do vrijednosti modula stišljivosti minimalno  Ms=50MN/m2.</t>
  </si>
  <si>
    <t>Napomena: Na ovako pripremljen sloj izvodi se betonska ploča.</t>
  </si>
  <si>
    <t>U jediničnu cijenu ulaze zbijanje dna iskopa, dobava, ugradnja i zbijanje kamenog materijala za zamjenski sloj kao i sve ostalo što je potrebno za potpuno dovršenje radova.</t>
  </si>
  <si>
    <t>Obračun se vrši u metrima kubičnim (m3) potpuno završenog i zbijenog zamjenskog sloja.</t>
  </si>
  <si>
    <t>2.4.</t>
  </si>
  <si>
    <t>2.7.</t>
  </si>
  <si>
    <t>Nasipavanje i razastiranje materijala iz iskopa uz objekt radi postizanja planiranih visina.</t>
  </si>
  <si>
    <t>2.8.</t>
  </si>
  <si>
    <t>U cijenu stavke uključeni su troškovi odvoza građevinskog materijala na deponij i trošak deponija, deponije udaljen 25,0 km.</t>
  </si>
  <si>
    <t>Uključivo faktor rastresitosti 1,3.</t>
  </si>
  <si>
    <t>UKUPNO ZEMLJANI RADOVI</t>
  </si>
  <si>
    <t>1.1.</t>
  </si>
  <si>
    <t>1.2.</t>
  </si>
  <si>
    <t>1.3.</t>
  </si>
  <si>
    <t>Izrada i priprema table s oznakom naziva građevine, investitora, izvođača, projektanta, te brojem potvrde glavnog projekta.</t>
  </si>
  <si>
    <t xml:space="preserve">Izvedba ograde gradilišta sa montažnom žičanom ogradom. </t>
  </si>
  <si>
    <t xml:space="preserve">Geodetski radovi. </t>
  </si>
  <si>
    <t>1.4.</t>
  </si>
  <si>
    <t>1.5.</t>
  </si>
  <si>
    <t>Utovar i odvoz viška materijala na građevinsku deponiju</t>
  </si>
  <si>
    <t>Podložni beton debljine 10,0 cm (za hidroizolaciju)</t>
  </si>
  <si>
    <t>Podložni beton debljine 5,0 cm (na hidroizolaciju)</t>
  </si>
  <si>
    <t>*Temelji dimenzije presjeka 50/45,0 cm</t>
  </si>
  <si>
    <t>*Nadozid 20/45,0 cm</t>
  </si>
  <si>
    <t>Betoniranje bez armature i bez oplate.</t>
  </si>
  <si>
    <t>Ugradba betona strojno zajedno s predhodnom stavkom (stavka 3.2.).</t>
  </si>
  <si>
    <t xml:space="preserve">Ostaviti sve otvore i šliceve prema izvedbenim projektima. Tehnologiju i dinamiku betoniranja podne ploče prilagoditi završnoj obradi gornje površine. Završne obrade.  </t>
  </si>
  <si>
    <t>debljina ploče 10,0 cm</t>
  </si>
  <si>
    <t xml:space="preserve">Strojna ugradba u konstrukciju i njega. Beton klase XC4 (C 25/30).  Predviđena je ugradnja cijelog presjeka odjednom. </t>
  </si>
  <si>
    <t>Beton: obračun po m3 ugrađenog betona, u stavku uključena dobava, izrada, montaža i demontaža  oplate.</t>
  </si>
  <si>
    <t>Serklaž 25/25,0 cm</t>
  </si>
  <si>
    <t>2.5.</t>
  </si>
  <si>
    <t>2.6.</t>
  </si>
  <si>
    <t>Nadvoj dim. 25/25,0 cm Poz N1</t>
  </si>
  <si>
    <t>BETONSKI  I ARMIRANO-BETONSKI RADOVI</t>
  </si>
  <si>
    <t>Greda visine 30,0 cm Poz 1</t>
  </si>
  <si>
    <t>NEPROMIJENJENE STAVKE PONUDBENOG TROŠKOVNIKA</t>
  </si>
  <si>
    <t>LEGENDA ZA USPOREDBU STAVKI:</t>
  </si>
  <si>
    <t>UKUPNO BETONSKI  I ARMIRANO-BETONSKI RADOVI</t>
  </si>
  <si>
    <t>REKAPITULACIJA:</t>
  </si>
  <si>
    <t>SVEUKUPNO:</t>
  </si>
  <si>
    <t>UKUPNA CIJENA</t>
  </si>
  <si>
    <t>TROŠKOVNIK IZ IZMIJENJENE/NOVE PONUDE ISTOG PONUDITELJA</t>
  </si>
  <si>
    <t>*nadozid debljine 15,0 cm</t>
  </si>
  <si>
    <t>IZNOS IZMJENE</t>
  </si>
  <si>
    <t>STAVKA SE NE IZVODI</t>
  </si>
  <si>
    <t>VRSTA PROMJENE/NEMA PROMJENE</t>
  </si>
  <si>
    <t>VTR 1</t>
  </si>
  <si>
    <t>Dobava, priprema i postava podložnog sloja betona na dnu temeljnih rovova, betonom klase C 16/20. Obračun po m2 ugrađenog betona.</t>
  </si>
  <si>
    <t>Dobava, priprema i postava betona i betoniranje AB trakastih temelja u potrebnoj jednostranoj daščanoj oplati, betonom C25/30 (MB-30). Stavka uključuje: dobavu, ugradnju, zaštitu i njegu betona; postavljanje i uklanjanje podupirača i statički proračun njihova postavljanja; postavljanje i uklanjanje oplate; ostavljanje dovoljnog zaštitnog sloja armature. Strojna ugradba u konstrukciju i njega.</t>
  </si>
  <si>
    <r>
      <t>Obračun po m</t>
    </r>
    <r>
      <rPr>
        <vertAlign val="superscript"/>
        <sz val="11"/>
        <color indexed="8"/>
        <rFont val="Calibri"/>
        <family val="2"/>
        <charset val="238"/>
        <scheme val="minor"/>
      </rPr>
      <t>3</t>
    </r>
    <r>
      <rPr>
        <sz val="11"/>
        <color indexed="8"/>
        <rFont val="Calibri"/>
        <family val="2"/>
        <charset val="238"/>
        <scheme val="minor"/>
      </rPr>
      <t xml:space="preserve"> ugrađenog betona, u stavku uključena dobava, izrada, montaža i demontaža dvostrane oplate.</t>
    </r>
  </si>
  <si>
    <r>
      <t>m</t>
    </r>
    <r>
      <rPr>
        <vertAlign val="superscript"/>
        <sz val="10.5"/>
        <rFont val="Calibri"/>
        <family val="2"/>
        <charset val="238"/>
        <scheme val="minor"/>
      </rPr>
      <t>3</t>
    </r>
  </si>
  <si>
    <t>Dobava, priprema i postava betona i betoniranje AB temeljnih nadozida u potrebnoj jednostranoj daščanoj oplati, betonom C25/30 (MB-30). Stavka uključuje: dobavu, ugradnju, zaštitu i njegu betona; postavljanje i uklanjanje podupirača i statički proračun njihova postavljanja; postavljanje i uklanjanje oplate; ostavljanje dovoljnog zaštitnog sloja armature. Strojna ugradba u konstrukciju i njega.</t>
  </si>
  <si>
    <r>
      <t>Betoniranje ostatka rova trakastih temelja, betonom C25/30</t>
    </r>
    <r>
      <rPr>
        <sz val="11"/>
        <color indexed="8"/>
        <rFont val="Calibri"/>
        <family val="2"/>
        <charset val="238"/>
        <scheme val="minor"/>
      </rPr>
      <t>(MB-30)</t>
    </r>
    <r>
      <rPr>
        <sz val="11"/>
        <rFont val="Calibri"/>
        <family val="2"/>
        <charset val="238"/>
        <scheme val="minor"/>
      </rPr>
      <t>.</t>
    </r>
  </si>
  <si>
    <r>
      <t>Obračun po m</t>
    </r>
    <r>
      <rPr>
        <vertAlign val="superscript"/>
        <sz val="11"/>
        <color indexed="8"/>
        <rFont val="Calibri"/>
        <family val="2"/>
        <charset val="238"/>
        <scheme val="minor"/>
      </rPr>
      <t>2</t>
    </r>
    <r>
      <rPr>
        <sz val="11"/>
        <color indexed="8"/>
        <rFont val="Calibri"/>
        <family val="2"/>
        <charset val="238"/>
        <scheme val="minor"/>
      </rPr>
      <t xml:space="preserve"> ugrađenog betona, u stavku uključena dobava, izrada, montaža i demontaža oplate.</t>
    </r>
  </si>
  <si>
    <r>
      <t xml:space="preserve">Dobava priprema i betoniranje AB serklaža. </t>
    </r>
    <r>
      <rPr>
        <sz val="11"/>
        <color indexed="8"/>
        <rFont val="Calibri"/>
        <family val="2"/>
        <charset val="238"/>
        <scheme val="minor"/>
      </rPr>
      <t>Serklaži</t>
    </r>
    <r>
      <rPr>
        <sz val="11"/>
        <rFont val="Calibri"/>
        <family val="2"/>
        <charset val="238"/>
        <scheme val="minor"/>
      </rPr>
      <t xml:space="preserve"> dim. 25/25,0 cm se postavljaju na pozicijama prema projektu konstrukcije.</t>
    </r>
  </si>
  <si>
    <r>
      <t xml:space="preserve">Dobava priprema i betoniranje AB greda. </t>
    </r>
    <r>
      <rPr>
        <sz val="11"/>
        <color indexed="8"/>
        <rFont val="Calibri"/>
        <family val="2"/>
        <charset val="238"/>
        <scheme val="minor"/>
      </rPr>
      <t>Grede debljine 25,0 cm.  G</t>
    </r>
    <r>
      <rPr>
        <sz val="11"/>
        <rFont val="Calibri"/>
        <family val="2"/>
        <charset val="238"/>
        <scheme val="minor"/>
      </rPr>
      <t>rede se postavljaju na pozicijama prema projektu konstrukcije.</t>
    </r>
  </si>
  <si>
    <r>
      <t>Dobava priprema i betoniranje AB nadvoja.</t>
    </r>
    <r>
      <rPr>
        <sz val="11"/>
        <color indexed="8"/>
        <rFont val="Calibri"/>
        <family val="2"/>
        <charset val="238"/>
        <scheme val="minor"/>
      </rPr>
      <t xml:space="preserve"> Nadvoji</t>
    </r>
    <r>
      <rPr>
        <sz val="11"/>
        <rFont val="Calibri"/>
        <family val="2"/>
        <charset val="238"/>
        <scheme val="minor"/>
      </rPr>
      <t xml:space="preserve"> se postavljaju na pozicijama prema projektu konstrukcije.</t>
    </r>
  </si>
  <si>
    <r>
      <t>Dobava, priprema i betoniranje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armiranobetonskih nadozida krovne ploče</t>
    </r>
    <r>
      <rPr>
        <sz val="11"/>
        <rFont val="Calibri"/>
        <family val="2"/>
        <charset val="238"/>
        <scheme val="minor"/>
      </rPr>
      <t>, strojna ugradba u konstrukciju i njega. Zidovi debljine 15,0 cm. Beton klase XC4 (C 25/30). Ostaviti sve otvore i šliceve prema izvedbenim projektima. Aditivi za vodonepropusnost, te prema potrebi ubrzivač vezanja- za betoniranju pri niskim temperaturama, tj. usporivač- za betoniranje pri visokim temperaturama.</t>
    </r>
  </si>
  <si>
    <r>
      <t>Beton: obračun po m</t>
    </r>
    <r>
      <rPr>
        <vertAlign val="superscript"/>
        <sz val="11"/>
        <color indexed="8"/>
        <rFont val="Calibri"/>
        <family val="2"/>
        <charset val="238"/>
        <scheme val="minor"/>
      </rPr>
      <t xml:space="preserve">2 </t>
    </r>
    <r>
      <rPr>
        <sz val="11"/>
        <color indexed="8"/>
        <rFont val="Calibri"/>
        <family val="2"/>
        <charset val="238"/>
        <scheme val="minor"/>
      </rPr>
      <t>ugrađenog betona, u stavku uključena dobava, izrada, montaža i demontaža dvostrane oplate.</t>
    </r>
  </si>
  <si>
    <r>
      <t>m</t>
    </r>
    <r>
      <rPr>
        <vertAlign val="superscript"/>
        <sz val="10.5"/>
        <color indexed="8"/>
        <rFont val="Calibri"/>
        <family val="2"/>
        <charset val="238"/>
        <scheme val="minor"/>
      </rPr>
      <t>2</t>
    </r>
  </si>
  <si>
    <t>IZRAČUN UDJELA IZMJENE</t>
  </si>
  <si>
    <t>UVEĆANE KOLIČINE U STAVKAMA IZMIJENJENE PONUDE</t>
  </si>
  <si>
    <t>UMANJENENE KOLIČINE U STAVKAMA IZMIJENJENE PONUDE</t>
  </si>
  <si>
    <t>UVEĆANA KOLIČINA</t>
  </si>
  <si>
    <t>UMANJENA KOLIČINA</t>
  </si>
  <si>
    <t>UKUPNO GRAĐEVINSKI RADOVI</t>
  </si>
  <si>
    <t>B. 1.</t>
  </si>
  <si>
    <t>B.1.</t>
  </si>
  <si>
    <t>B.2.</t>
  </si>
  <si>
    <t>UDIO IZMIJENJENIH/UVEDENIH NOVIH STAVAKA U ODNOSU NA IZVORNU ODOBRENU PONUDU:</t>
  </si>
  <si>
    <t>ZAKLJUČAK:</t>
  </si>
  <si>
    <t>VTR 2</t>
  </si>
  <si>
    <t>VTR 3</t>
  </si>
  <si>
    <t>Mobilizacija, doprema i istovar strojeva i opreme do gradilišta</t>
  </si>
  <si>
    <r>
      <t>Dobava, priprema i betoniranje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armiranobetonskog stubišta</t>
    </r>
    <r>
      <rPr>
        <sz val="11"/>
        <rFont val="Calibri"/>
        <family val="2"/>
        <charset val="238"/>
        <scheme val="minor"/>
      </rPr>
      <t>, strojna ugradba u konstrukciju i njega. Beton klase XC4 (C 25/30). Beton: obračun po m3 ugrađenog betona, u stavku uključena dobava, izrada, montaža i demontaža  oplate.</t>
    </r>
  </si>
  <si>
    <t>NEMA POSLJEDICE</t>
  </si>
  <si>
    <t>2.5.
IZMJENA</t>
  </si>
  <si>
    <r>
      <t xml:space="preserve">Dobava, priprema i postava betona i strojno betoniranje podne ploče POZ001. </t>
    </r>
    <r>
      <rPr>
        <b/>
        <u/>
        <sz val="12"/>
        <rFont val="Calibri"/>
        <family val="2"/>
        <charset val="238"/>
        <scheme val="minor"/>
      </rPr>
      <t>Klasa betona je C 25/30 (MB-30)</t>
    </r>
    <r>
      <rPr>
        <sz val="11"/>
        <rFont val="Calibri"/>
        <family val="2"/>
        <charset val="238"/>
        <scheme val="minor"/>
      </rPr>
      <t>. Ugradba betona je strojna sa pervibriranjem. U cijenu stavke uračunati dobavu i ugradnju. Betoniranje se vrši u suhim uvjetima.</t>
    </r>
  </si>
  <si>
    <r>
      <t>Dobava, priprema i postava betona i strojno betoniranje podne ploče POZ001.</t>
    </r>
    <r>
      <rPr>
        <sz val="12"/>
        <rFont val="Calibri"/>
        <family val="2"/>
        <charset val="238"/>
        <scheme val="minor"/>
      </rPr>
      <t xml:space="preserve"> </t>
    </r>
    <r>
      <rPr>
        <b/>
        <u/>
        <sz val="12"/>
        <rFont val="Calibri"/>
        <family val="2"/>
        <charset val="238"/>
        <scheme val="minor"/>
      </rPr>
      <t>Klasa betona je C 20/25 (MB-25).</t>
    </r>
    <r>
      <rPr>
        <u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Ugradba betona je strojna sa pervibriranjem. U cijenu stavke uračunati dobavu i ugradnju. Betoniranje se vrši u suhim uvjetima.</t>
    </r>
  </si>
  <si>
    <t>STAVKE KOJE SE NE IZVODE/DRUGAČIJE IZVODE</t>
  </si>
  <si>
    <t>NEMA PROMJENE STAVKE</t>
  </si>
  <si>
    <t>NOVA STAVKA</t>
  </si>
  <si>
    <t>IZMIJENJENA STAVKA</t>
  </si>
  <si>
    <t>CIJENA NOVE STAVKE ULAZI U IZRAČUN UDJELA IZMJENE</t>
  </si>
  <si>
    <t>CIJENA IZMIJENJENE STAVKE ULAZI U IZRAČUN UDJELA IZMJENE</t>
  </si>
  <si>
    <t>IZMIJENJENE STAVKE U IZMIJENJENOJ PONUDI</t>
  </si>
  <si>
    <r>
      <t xml:space="preserve">Rad obuhvaća pilanje i uklanjanje drveća promjera većeg od </t>
    </r>
    <r>
      <rPr>
        <b/>
        <sz val="11"/>
        <rFont val="Calibri"/>
        <family val="2"/>
        <charset val="238"/>
        <scheme val="minor"/>
      </rPr>
      <t>5 cm</t>
    </r>
    <r>
      <rPr>
        <sz val="11"/>
        <rFont val="Calibri"/>
        <family val="2"/>
        <charset val="238"/>
        <scheme val="minor"/>
      </rPr>
      <t>, odsijecanje granja, rezanje stabala i debelih grana na dužine pogodne za prijevoz, vađenje korijenja i uklanjanje svega nepotrebnog materijala zaostalog nakon ovih radova uključivo utovar i odvoz na najbliži deponij.</t>
    </r>
  </si>
  <si>
    <r>
      <t xml:space="preserve">Uklanjanje drveća promjera većeg od </t>
    </r>
    <r>
      <rPr>
        <b/>
        <u/>
        <sz val="11"/>
        <rFont val="Calibri"/>
        <family val="2"/>
        <charset val="238"/>
        <scheme val="minor"/>
      </rPr>
      <t>10 cm</t>
    </r>
  </si>
  <si>
    <r>
      <t xml:space="preserve">Uklanjanje drveća promjera većeg od </t>
    </r>
    <r>
      <rPr>
        <b/>
        <u/>
        <sz val="11"/>
        <rFont val="Calibri"/>
        <family val="2"/>
        <charset val="238"/>
        <scheme val="minor"/>
      </rPr>
      <t>5 cm</t>
    </r>
  </si>
  <si>
    <t>2.6.A.</t>
  </si>
  <si>
    <t>2.6.B.</t>
  </si>
  <si>
    <r>
      <t xml:space="preserve">Greda visine </t>
    </r>
    <r>
      <rPr>
        <b/>
        <i/>
        <u/>
        <sz val="11"/>
        <rFont val="Calibri"/>
        <family val="2"/>
        <charset val="238"/>
        <scheme val="minor"/>
      </rPr>
      <t>70,0</t>
    </r>
    <r>
      <rPr>
        <i/>
        <u/>
        <sz val="11"/>
        <rFont val="Calibri"/>
        <family val="2"/>
        <charset val="238"/>
        <scheme val="minor"/>
      </rPr>
      <t xml:space="preserve"> </t>
    </r>
    <r>
      <rPr>
        <i/>
        <sz val="11"/>
        <rFont val="Calibri"/>
        <family val="2"/>
        <charset val="238"/>
        <scheme val="minor"/>
      </rPr>
      <t>cm Poz 2</t>
    </r>
  </si>
  <si>
    <r>
      <t xml:space="preserve">Greda visine </t>
    </r>
    <r>
      <rPr>
        <b/>
        <i/>
        <u/>
        <sz val="11"/>
        <rFont val="Calibri"/>
        <family val="2"/>
        <charset val="238"/>
        <scheme val="minor"/>
      </rPr>
      <t>80,0</t>
    </r>
    <r>
      <rPr>
        <i/>
        <sz val="11"/>
        <rFont val="Calibri"/>
        <family val="2"/>
        <charset val="238"/>
        <scheme val="minor"/>
      </rPr>
      <t xml:space="preserve"> cm Poz 3</t>
    </r>
  </si>
  <si>
    <t>2.6.B.
IZMJENA</t>
  </si>
  <si>
    <t>ZAMJENSKA STAVKA</t>
  </si>
  <si>
    <t>CIJENA ZAMJENSKE STAVKE ULAZI U IZRAČUN UDJELA IZMJENE</t>
  </si>
  <si>
    <t>NOVE (DODATNE) STAVKE U IZMIJENJENOJ PONUDI</t>
  </si>
  <si>
    <t>ZAMJENSKE STAVKE U IZMIJENJENOJ PONUDI</t>
  </si>
  <si>
    <t>C.</t>
  </si>
  <si>
    <t>STOLARIJA</t>
  </si>
  <si>
    <t>UKUPNO STOLARIJA</t>
  </si>
  <si>
    <t>PVC VRATA ….</t>
  </si>
  <si>
    <t>PVC PROZORI …</t>
  </si>
  <si>
    <t>ALUMINIJSKA VRATA ….</t>
  </si>
  <si>
    <t>ALUMINIJSKI PROZORI …</t>
  </si>
  <si>
    <r>
      <t xml:space="preserve">Široki strojni </t>
    </r>
    <r>
      <rPr>
        <b/>
        <u/>
        <sz val="11"/>
        <color indexed="8"/>
        <rFont val="Calibri"/>
        <family val="2"/>
        <charset val="238"/>
        <scheme val="minor"/>
      </rPr>
      <t>iskop tla "A" i "B" kategorije.</t>
    </r>
  </si>
  <si>
    <r>
      <t>Široki strojni</t>
    </r>
    <r>
      <rPr>
        <b/>
        <u/>
        <sz val="11"/>
        <color indexed="8"/>
        <rFont val="Calibri"/>
        <family val="2"/>
        <charset val="238"/>
        <scheme val="minor"/>
      </rPr>
      <t xml:space="preserve"> iskop tla "B" kategorije.</t>
    </r>
  </si>
  <si>
    <t>POSLJEDICA U POGLEDU IZRAČUNA UDJELA IZMJENE: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</si>
</sst>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11"/>
      <color indexed="31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1"/>
      <color indexed="2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  <scheme val="minor"/>
    </font>
    <font>
      <vertAlign val="superscript"/>
      <sz val="10.5"/>
      <name val="Calibri"/>
      <family val="2"/>
      <charset val="238"/>
      <scheme val="minor"/>
    </font>
    <font>
      <vertAlign val="superscript"/>
      <sz val="10.5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66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455">
    <xf numFmtId="0" fontId="0" fillId="0" borderId="0" xfId="0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3" fillId="6" borderId="4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6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3" borderId="13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4" borderId="13" xfId="0" applyFont="1" applyFill="1" applyBorder="1" applyAlignment="1">
      <alignment vertical="center"/>
    </xf>
    <xf numFmtId="0" fontId="6" fillId="4" borderId="14" xfId="0" applyFont="1" applyFill="1" applyBorder="1" applyAlignment="1">
      <alignment vertical="center"/>
    </xf>
    <xf numFmtId="0" fontId="4" fillId="3" borderId="18" xfId="0" applyFont="1" applyFill="1" applyBorder="1" applyAlignment="1">
      <alignment vertical="center"/>
    </xf>
    <xf numFmtId="0" fontId="4" fillId="4" borderId="18" xfId="0" applyFont="1" applyFill="1" applyBorder="1" applyAlignment="1">
      <alignment vertical="center"/>
    </xf>
    <xf numFmtId="4" fontId="7" fillId="0" borderId="5" xfId="0" applyNumberFormat="1" applyFont="1" applyBorder="1" applyAlignment="1">
      <alignment vertical="center"/>
    </xf>
    <xf numFmtId="4" fontId="8" fillId="6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49" fontId="13" fillId="0" borderId="4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justify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4" fontId="12" fillId="0" borderId="0" xfId="0" applyNumberFormat="1" applyFont="1" applyFill="1" applyBorder="1" applyAlignment="1" applyProtection="1">
      <alignment vertical="center"/>
    </xf>
    <xf numFmtId="4" fontId="14" fillId="0" borderId="0" xfId="0" applyNumberFormat="1" applyFont="1" applyFill="1" applyBorder="1" applyAlignment="1" applyProtection="1">
      <alignment horizontal="right" vertical="center"/>
      <protection locked="0"/>
    </xf>
    <xf numFmtId="4" fontId="12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4" fontId="12" fillId="0" borderId="5" xfId="0" applyNumberFormat="1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49" fontId="15" fillId="0" borderId="4" xfId="0" applyNumberFormat="1" applyFont="1" applyFill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justify" vertical="center" wrapText="1"/>
    </xf>
    <xf numFmtId="0" fontId="12" fillId="0" borderId="0" xfId="0" applyFont="1" applyBorder="1" applyAlignment="1" applyProtection="1">
      <alignment horizontal="center" vertical="center"/>
    </xf>
    <xf numFmtId="4" fontId="12" fillId="0" borderId="0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>
      <alignment vertical="center"/>
    </xf>
    <xf numFmtId="49" fontId="15" fillId="2" borderId="4" xfId="0" applyNumberFormat="1" applyFont="1" applyFill="1" applyBorder="1" applyAlignment="1" applyProtection="1">
      <alignment horizontal="left" vertical="center"/>
    </xf>
    <xf numFmtId="0" fontId="12" fillId="2" borderId="0" xfId="0" applyFont="1" applyFill="1" applyBorder="1" applyAlignment="1" applyProtection="1">
      <alignment horizontal="justify" vertical="center" wrapText="1"/>
    </xf>
    <xf numFmtId="0" fontId="12" fillId="2" borderId="0" xfId="0" applyFont="1" applyFill="1" applyBorder="1" applyAlignment="1" applyProtection="1">
      <alignment horizontal="center" vertical="center"/>
    </xf>
    <xf numFmtId="4" fontId="12" fillId="2" borderId="0" xfId="0" applyNumberFormat="1" applyFont="1" applyFill="1" applyBorder="1" applyAlignment="1" applyProtection="1">
      <alignment vertical="center"/>
    </xf>
    <xf numFmtId="4" fontId="14" fillId="2" borderId="0" xfId="0" applyNumberFormat="1" applyFont="1" applyFill="1" applyBorder="1" applyAlignment="1" applyProtection="1">
      <alignment horizontal="right" vertical="center"/>
      <protection locked="0"/>
    </xf>
    <xf numFmtId="49" fontId="15" fillId="2" borderId="9" xfId="0" applyNumberFormat="1" applyFont="1" applyFill="1" applyBorder="1" applyAlignment="1" applyProtection="1">
      <alignment horizontal="left" vertical="center"/>
    </xf>
    <xf numFmtId="0" fontId="15" fillId="2" borderId="10" xfId="0" applyFont="1" applyFill="1" applyBorder="1" applyAlignment="1" applyProtection="1">
      <alignment horizontal="justify" vertical="center" wrapText="1"/>
    </xf>
    <xf numFmtId="0" fontId="12" fillId="2" borderId="10" xfId="0" applyFont="1" applyFill="1" applyBorder="1" applyAlignment="1" applyProtection="1">
      <alignment horizontal="center" vertical="center"/>
    </xf>
    <xf numFmtId="4" fontId="12" fillId="2" borderId="10" xfId="0" applyNumberFormat="1" applyFont="1" applyFill="1" applyBorder="1" applyAlignment="1" applyProtection="1">
      <alignment vertical="center"/>
    </xf>
    <xf numFmtId="4" fontId="12" fillId="2" borderId="10" xfId="0" applyNumberFormat="1" applyFont="1" applyFill="1" applyBorder="1" applyAlignment="1" applyProtection="1">
      <alignment vertical="center"/>
      <protection locked="0"/>
    </xf>
    <xf numFmtId="4" fontId="12" fillId="0" borderId="11" xfId="0" applyNumberFormat="1" applyFont="1" applyFill="1" applyBorder="1" applyAlignment="1">
      <alignment vertical="center"/>
    </xf>
    <xf numFmtId="0" fontId="12" fillId="2" borderId="25" xfId="0" applyFont="1" applyFill="1" applyBorder="1" applyAlignment="1" applyProtection="1">
      <alignment horizontal="justify" vertical="center" wrapText="1"/>
    </xf>
    <xf numFmtId="0" fontId="12" fillId="2" borderId="25" xfId="0" applyFont="1" applyFill="1" applyBorder="1" applyAlignment="1" applyProtection="1">
      <alignment horizontal="center" vertical="center"/>
    </xf>
    <xf numFmtId="4" fontId="12" fillId="2" borderId="25" xfId="0" applyNumberFormat="1" applyFont="1" applyFill="1" applyBorder="1" applyAlignment="1" applyProtection="1">
      <alignment vertical="center"/>
    </xf>
    <xf numFmtId="4" fontId="14" fillId="2" borderId="25" xfId="0" applyNumberFormat="1" applyFont="1" applyFill="1" applyBorder="1" applyAlignment="1" applyProtection="1">
      <alignment horizontal="right" vertical="center"/>
      <protection locked="0"/>
    </xf>
    <xf numFmtId="0" fontId="15" fillId="2" borderId="10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horizontal="center" vertical="center"/>
    </xf>
    <xf numFmtId="4" fontId="12" fillId="2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4" fillId="2" borderId="0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vertical="center" wrapText="1"/>
    </xf>
    <xf numFmtId="0" fontId="15" fillId="2" borderId="0" xfId="0" applyFont="1" applyFill="1" applyBorder="1" applyAlignment="1" applyProtection="1">
      <alignment horizontal="justify" vertical="center" wrapText="1"/>
    </xf>
    <xf numFmtId="0" fontId="13" fillId="2" borderId="10" xfId="0" applyFont="1" applyFill="1" applyBorder="1" applyAlignment="1" applyProtection="1">
      <alignment horizontal="justify" vertical="center" wrapText="1"/>
    </xf>
    <xf numFmtId="49" fontId="15" fillId="0" borderId="4" xfId="0" applyNumberFormat="1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4" fontId="12" fillId="0" borderId="0" xfId="0" applyNumberFormat="1" applyFont="1" applyFill="1" applyBorder="1" applyAlignment="1" applyProtection="1">
      <alignment vertical="center"/>
      <protection locked="0"/>
    </xf>
    <xf numFmtId="49" fontId="13" fillId="7" borderId="4" xfId="0" applyNumberFormat="1" applyFont="1" applyFill="1" applyBorder="1" applyAlignment="1" applyProtection="1">
      <alignment horizontal="left" vertical="center"/>
    </xf>
    <xf numFmtId="0" fontId="8" fillId="7" borderId="0" xfId="0" applyFont="1" applyFill="1" applyBorder="1" applyAlignment="1" applyProtection="1">
      <alignment horizontal="justify" vertical="center" wrapText="1"/>
    </xf>
    <xf numFmtId="0" fontId="17" fillId="7" borderId="0" xfId="0" applyFont="1" applyFill="1" applyBorder="1" applyAlignment="1" applyProtection="1">
      <alignment horizontal="center" vertical="center"/>
    </xf>
    <xf numFmtId="4" fontId="12" fillId="7" borderId="0" xfId="0" applyNumberFormat="1" applyFont="1" applyFill="1" applyBorder="1" applyAlignment="1" applyProtection="1">
      <alignment vertical="center"/>
    </xf>
    <xf numFmtId="4" fontId="14" fillId="7" borderId="0" xfId="0" applyNumberFormat="1" applyFont="1" applyFill="1" applyBorder="1" applyAlignment="1" applyProtection="1">
      <alignment vertical="center"/>
      <protection locked="0"/>
    </xf>
    <xf numFmtId="4" fontId="13" fillId="7" borderId="0" xfId="0" applyNumberFormat="1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2" fillId="0" borderId="0" xfId="0" applyFont="1" applyBorder="1" applyAlignment="1" applyProtection="1">
      <alignment horizontal="justify" vertical="center" wrapText="1"/>
    </xf>
    <xf numFmtId="4" fontId="14" fillId="0" borderId="0" xfId="0" applyNumberFormat="1" applyFont="1" applyBorder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0" fontId="15" fillId="0" borderId="0" xfId="0" applyFont="1" applyBorder="1" applyAlignment="1" applyProtection="1">
      <alignment vertical="center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4" fontId="13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 applyProtection="1">
      <alignment horizontal="right" vertical="center"/>
    </xf>
    <xf numFmtId="4" fontId="8" fillId="0" borderId="0" xfId="0" applyNumberFormat="1" applyFont="1" applyFill="1" applyBorder="1" applyAlignment="1" applyProtection="1">
      <alignment vertical="center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horizontal="justify" vertical="center" wrapText="1"/>
    </xf>
    <xf numFmtId="0" fontId="12" fillId="0" borderId="0" xfId="0" applyFont="1" applyFill="1" applyBorder="1" applyAlignment="1" applyProtection="1">
      <alignment horizontal="right" vertical="center"/>
    </xf>
    <xf numFmtId="0" fontId="15" fillId="0" borderId="0" xfId="0" applyFont="1" applyFill="1" applyBorder="1" applyAlignment="1" applyProtection="1">
      <alignment horizontal="right" vertical="center"/>
    </xf>
    <xf numFmtId="0" fontId="19" fillId="0" borderId="0" xfId="0" applyFont="1" applyFill="1" applyBorder="1" applyAlignment="1" applyProtection="1">
      <alignment horizontal="justify" vertical="center" wrapText="1"/>
    </xf>
    <xf numFmtId="0" fontId="15" fillId="0" borderId="0" xfId="0" applyFont="1" applyFill="1" applyAlignment="1">
      <alignment vertical="center"/>
    </xf>
    <xf numFmtId="4" fontId="12" fillId="3" borderId="0" xfId="0" applyNumberFormat="1" applyFont="1" applyFill="1" applyBorder="1" applyAlignment="1" applyProtection="1">
      <alignment vertical="center"/>
    </xf>
    <xf numFmtId="4" fontId="12" fillId="4" borderId="0" xfId="0" applyNumberFormat="1" applyFont="1" applyFill="1" applyBorder="1" applyAlignment="1">
      <alignment vertical="center"/>
    </xf>
    <xf numFmtId="0" fontId="15" fillId="0" borderId="0" xfId="1" applyFont="1" applyFill="1" applyBorder="1" applyAlignment="1" applyProtection="1">
      <alignment horizontal="justify" vertical="center" wrapText="1"/>
    </xf>
    <xf numFmtId="4" fontId="12" fillId="0" borderId="0" xfId="0" applyNumberFormat="1" applyFont="1" applyAlignment="1">
      <alignment vertical="center"/>
    </xf>
    <xf numFmtId="4" fontId="12" fillId="4" borderId="10" xfId="0" applyNumberFormat="1" applyFont="1" applyFill="1" applyBorder="1" applyAlignment="1">
      <alignment vertical="center"/>
    </xf>
    <xf numFmtId="0" fontId="8" fillId="6" borderId="13" xfId="0" applyFont="1" applyFill="1" applyBorder="1" applyAlignment="1" applyProtection="1">
      <alignment horizontal="justify" vertical="center" wrapText="1"/>
    </xf>
    <xf numFmtId="0" fontId="2" fillId="6" borderId="13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7" xfId="0" applyFont="1" applyFill="1" applyBorder="1" applyAlignment="1" applyProtection="1">
      <alignment horizontal="justify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8" fillId="0" borderId="0" xfId="0" applyFont="1" applyFill="1" applyAlignment="1" applyProtection="1">
      <alignment horizontal="justify" vertical="center" wrapText="1"/>
    </xf>
    <xf numFmtId="0" fontId="2" fillId="0" borderId="0" xfId="0" applyFont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0" fontId="12" fillId="0" borderId="0" xfId="0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4" fontId="13" fillId="7" borderId="5" xfId="0" applyNumberFormat="1" applyFont="1" applyFill="1" applyBorder="1" applyAlignment="1">
      <alignment vertical="center"/>
    </xf>
    <xf numFmtId="4" fontId="13" fillId="0" borderId="5" xfId="0" applyNumberFormat="1" applyFont="1" applyFill="1" applyBorder="1" applyAlignment="1">
      <alignment vertical="center"/>
    </xf>
    <xf numFmtId="4" fontId="25" fillId="6" borderId="14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4" fontId="7" fillId="2" borderId="10" xfId="0" applyNumberFormat="1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4" fontId="6" fillId="2" borderId="11" xfId="0" applyNumberFormat="1" applyFont="1" applyFill="1" applyBorder="1" applyAlignment="1">
      <alignment vertical="center"/>
    </xf>
    <xf numFmtId="4" fontId="7" fillId="3" borderId="13" xfId="0" applyNumberFormat="1" applyFont="1" applyFill="1" applyBorder="1" applyAlignment="1">
      <alignment vertical="center"/>
    </xf>
    <xf numFmtId="4" fontId="6" fillId="3" borderId="14" xfId="0" applyNumberFormat="1" applyFont="1" applyFill="1" applyBorder="1" applyAlignment="1">
      <alignment vertical="center"/>
    </xf>
    <xf numFmtId="4" fontId="7" fillId="4" borderId="13" xfId="0" applyNumberFormat="1" applyFont="1" applyFill="1" applyBorder="1" applyAlignment="1">
      <alignment vertical="center"/>
    </xf>
    <xf numFmtId="4" fontId="6" fillId="4" borderId="14" xfId="0" applyNumberFormat="1" applyFont="1" applyFill="1" applyBorder="1" applyAlignment="1">
      <alignment vertical="center"/>
    </xf>
    <xf numFmtId="0" fontId="4" fillId="2" borderId="28" xfId="0" applyFont="1" applyFill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0" fontId="12" fillId="5" borderId="0" xfId="0" applyFont="1" applyFill="1" applyBorder="1" applyAlignment="1" applyProtection="1">
      <alignment horizontal="justify" vertical="center" wrapText="1"/>
    </xf>
    <xf numFmtId="0" fontId="15" fillId="5" borderId="0" xfId="0" applyFont="1" applyFill="1" applyBorder="1" applyAlignment="1" applyProtection="1">
      <alignment horizontal="center" vertical="center"/>
    </xf>
    <xf numFmtId="0" fontId="15" fillId="5" borderId="10" xfId="0" applyFont="1" applyFill="1" applyBorder="1" applyAlignment="1" applyProtection="1">
      <alignment horizontal="center" vertical="center"/>
    </xf>
    <xf numFmtId="4" fontId="12" fillId="5" borderId="10" xfId="0" applyNumberFormat="1" applyFont="1" applyFill="1" applyBorder="1" applyAlignment="1" applyProtection="1">
      <alignment vertical="center"/>
      <protection locked="0"/>
    </xf>
    <xf numFmtId="4" fontId="12" fillId="0" borderId="10" xfId="0" applyNumberFormat="1" applyFont="1" applyFill="1" applyBorder="1" applyAlignment="1" applyProtection="1">
      <alignment vertical="center"/>
      <protection locked="0"/>
    </xf>
    <xf numFmtId="0" fontId="19" fillId="2" borderId="0" xfId="0" applyFont="1" applyFill="1" applyBorder="1" applyAlignment="1" applyProtection="1">
      <alignment horizontal="justify" vertical="center" wrapText="1"/>
    </xf>
    <xf numFmtId="0" fontId="19" fillId="2" borderId="10" xfId="0" applyFont="1" applyFill="1" applyBorder="1" applyAlignment="1" applyProtection="1">
      <alignment horizontal="justify" vertical="center" wrapText="1"/>
    </xf>
    <xf numFmtId="0" fontId="8" fillId="7" borderId="13" xfId="0" applyFont="1" applyFill="1" applyBorder="1" applyAlignment="1" applyProtection="1">
      <alignment horizontal="justify" vertical="center" wrapText="1"/>
    </xf>
    <xf numFmtId="4" fontId="2" fillId="0" borderId="13" xfId="0" applyNumberFormat="1" applyFont="1" applyBorder="1" applyAlignment="1">
      <alignment vertical="center"/>
    </xf>
    <xf numFmtId="0" fontId="8" fillId="6" borderId="10" xfId="0" applyFont="1" applyFill="1" applyBorder="1" applyAlignment="1" applyProtection="1">
      <alignment horizontal="justify" vertical="center" wrapText="1"/>
    </xf>
    <xf numFmtId="0" fontId="3" fillId="7" borderId="12" xfId="0" applyFont="1" applyFill="1" applyBorder="1" applyAlignment="1">
      <alignment vertical="center"/>
    </xf>
    <xf numFmtId="0" fontId="3" fillId="7" borderId="13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vertical="center"/>
    </xf>
    <xf numFmtId="4" fontId="3" fillId="7" borderId="13" xfId="0" applyNumberFormat="1" applyFont="1" applyFill="1" applyBorder="1" applyAlignment="1">
      <alignment vertical="center"/>
    </xf>
    <xf numFmtId="49" fontId="8" fillId="6" borderId="9" xfId="0" applyNumberFormat="1" applyFont="1" applyFill="1" applyBorder="1" applyAlignment="1" applyProtection="1">
      <alignment horizontal="left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vertical="center"/>
    </xf>
    <xf numFmtId="4" fontId="12" fillId="6" borderId="10" xfId="0" applyNumberFormat="1" applyFont="1" applyFill="1" applyBorder="1" applyAlignment="1">
      <alignment vertical="center"/>
    </xf>
    <xf numFmtId="49" fontId="13" fillId="6" borderId="12" xfId="0" applyNumberFormat="1" applyFont="1" applyFill="1" applyBorder="1" applyAlignment="1" applyProtection="1">
      <alignment horizontal="left" vertical="center"/>
    </xf>
    <xf numFmtId="4" fontId="2" fillId="6" borderId="13" xfId="0" applyNumberFormat="1" applyFont="1" applyFill="1" applyBorder="1" applyAlignment="1">
      <alignment vertical="center"/>
    </xf>
    <xf numFmtId="4" fontId="8" fillId="6" borderId="11" xfId="0" applyNumberFormat="1" applyFont="1" applyFill="1" applyBorder="1" applyAlignment="1">
      <alignment vertical="center"/>
    </xf>
    <xf numFmtId="4" fontId="13" fillId="7" borderId="14" xfId="0" applyNumberFormat="1" applyFont="1" applyFill="1" applyBorder="1" applyAlignment="1">
      <alignment vertical="center"/>
    </xf>
    <xf numFmtId="4" fontId="13" fillId="6" borderId="14" xfId="0" applyNumberFormat="1" applyFont="1" applyFill="1" applyBorder="1" applyAlignment="1">
      <alignment vertical="center"/>
    </xf>
    <xf numFmtId="4" fontId="12" fillId="5" borderId="5" xfId="0" applyNumberFormat="1" applyFont="1" applyFill="1" applyBorder="1" applyAlignment="1">
      <alignment vertical="center"/>
    </xf>
    <xf numFmtId="4" fontId="12" fillId="5" borderId="11" xfId="0" applyNumberFormat="1" applyFont="1" applyFill="1" applyBorder="1" applyAlignment="1">
      <alignment vertical="center"/>
    </xf>
    <xf numFmtId="49" fontId="12" fillId="2" borderId="4" xfId="0" applyNumberFormat="1" applyFont="1" applyFill="1" applyBorder="1" applyAlignment="1" applyProtection="1">
      <alignment horizontal="left" vertical="center"/>
    </xf>
    <xf numFmtId="4" fontId="15" fillId="2" borderId="0" xfId="0" applyNumberFormat="1" applyFont="1" applyFill="1" applyBorder="1" applyAlignment="1" applyProtection="1">
      <alignment vertical="center"/>
    </xf>
    <xf numFmtId="4" fontId="12" fillId="2" borderId="5" xfId="0" applyNumberFormat="1" applyFont="1" applyFill="1" applyBorder="1" applyAlignment="1">
      <alignment vertical="center"/>
    </xf>
    <xf numFmtId="0" fontId="12" fillId="2" borderId="10" xfId="0" applyFont="1" applyFill="1" applyBorder="1" applyAlignment="1" applyProtection="1">
      <alignment vertical="center"/>
    </xf>
    <xf numFmtId="4" fontId="15" fillId="2" borderId="10" xfId="0" applyNumberFormat="1" applyFont="1" applyFill="1" applyBorder="1" applyAlignment="1" applyProtection="1">
      <alignment vertical="center"/>
    </xf>
    <xf numFmtId="4" fontId="12" fillId="2" borderId="11" xfId="0" applyNumberFormat="1" applyFont="1" applyFill="1" applyBorder="1" applyAlignment="1">
      <alignment vertical="center"/>
    </xf>
    <xf numFmtId="49" fontId="15" fillId="0" borderId="9" xfId="0" applyNumberFormat="1" applyFont="1" applyFill="1" applyBorder="1" applyAlignment="1" applyProtection="1">
      <alignment horizontal="left" vertical="center"/>
    </xf>
    <xf numFmtId="0" fontId="15" fillId="0" borderId="10" xfId="0" applyFont="1" applyFill="1" applyBorder="1" applyAlignment="1" applyProtection="1">
      <alignment horizontal="right" vertical="center"/>
    </xf>
    <xf numFmtId="4" fontId="12" fillId="0" borderId="10" xfId="0" applyNumberFormat="1" applyFont="1" applyFill="1" applyBorder="1" applyAlignment="1" applyProtection="1">
      <alignment vertical="center"/>
    </xf>
    <xf numFmtId="0" fontId="21" fillId="2" borderId="10" xfId="0" applyFont="1" applyFill="1" applyBorder="1" applyAlignment="1" applyProtection="1">
      <alignment horizontal="justify" vertical="center" wrapText="1"/>
    </xf>
    <xf numFmtId="0" fontId="15" fillId="2" borderId="10" xfId="0" applyFont="1" applyFill="1" applyBorder="1" applyAlignment="1" applyProtection="1">
      <alignment horizontal="right" vertical="center"/>
    </xf>
    <xf numFmtId="0" fontId="19" fillId="0" borderId="10" xfId="0" applyFont="1" applyFill="1" applyBorder="1" applyAlignment="1" applyProtection="1">
      <alignment horizontal="justify" vertical="center" wrapText="1"/>
    </xf>
    <xf numFmtId="4" fontId="15" fillId="0" borderId="5" xfId="0" applyNumberFormat="1" applyFont="1" applyFill="1" applyBorder="1" applyAlignment="1">
      <alignment vertical="center"/>
    </xf>
    <xf numFmtId="4" fontId="12" fillId="0" borderId="11" xfId="0" applyNumberFormat="1" applyFont="1" applyBorder="1" applyAlignment="1">
      <alignment vertical="center"/>
    </xf>
    <xf numFmtId="4" fontId="14" fillId="2" borderId="0" xfId="0" applyNumberFormat="1" applyFont="1" applyFill="1" applyBorder="1" applyAlignment="1" applyProtection="1">
      <alignment vertical="center"/>
      <protection locked="0"/>
    </xf>
    <xf numFmtId="4" fontId="15" fillId="2" borderId="5" xfId="0" applyNumberFormat="1" applyFont="1" applyFill="1" applyBorder="1" applyAlignment="1">
      <alignment vertical="center"/>
    </xf>
    <xf numFmtId="4" fontId="12" fillId="0" borderId="26" xfId="0" applyNumberFormat="1" applyFont="1" applyFill="1" applyBorder="1" applyAlignment="1">
      <alignment vertical="center"/>
    </xf>
    <xf numFmtId="4" fontId="15" fillId="2" borderId="0" xfId="0" applyNumberFormat="1" applyFont="1" applyFill="1" applyBorder="1" applyAlignment="1" applyProtection="1">
      <alignment vertical="center"/>
      <protection locked="0"/>
    </xf>
    <xf numFmtId="49" fontId="15" fillId="2" borderId="24" xfId="0" applyNumberFormat="1" applyFont="1" applyFill="1" applyBorder="1" applyAlignment="1" applyProtection="1">
      <alignment horizontal="left" vertical="center"/>
    </xf>
    <xf numFmtId="4" fontId="15" fillId="2" borderId="25" xfId="0" applyNumberFormat="1" applyFont="1" applyFill="1" applyBorder="1" applyAlignment="1" applyProtection="1">
      <alignment vertical="center"/>
      <protection locked="0"/>
    </xf>
    <xf numFmtId="4" fontId="12" fillId="0" borderId="14" xfId="0" applyNumberFormat="1" applyFont="1" applyFill="1" applyBorder="1" applyAlignment="1">
      <alignment vertical="center"/>
    </xf>
    <xf numFmtId="4" fontId="12" fillId="3" borderId="10" xfId="0" applyNumberFormat="1" applyFont="1" applyFill="1" applyBorder="1" applyAlignment="1" applyProtection="1">
      <alignment vertical="center"/>
    </xf>
    <xf numFmtId="4" fontId="12" fillId="3" borderId="10" xfId="0" applyNumberFormat="1" applyFont="1" applyFill="1" applyBorder="1" applyAlignment="1" applyProtection="1">
      <alignment vertical="center"/>
      <protection locked="0"/>
    </xf>
    <xf numFmtId="4" fontId="2" fillId="7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2" fillId="0" borderId="10" xfId="0" applyNumberFormat="1" applyFont="1" applyFill="1" applyBorder="1" applyAlignment="1">
      <alignment vertical="center"/>
    </xf>
    <xf numFmtId="4" fontId="2" fillId="0" borderId="13" xfId="0" applyNumberFormat="1" applyFont="1" applyFill="1" applyBorder="1" applyAlignment="1">
      <alignment vertical="center"/>
    </xf>
    <xf numFmtId="4" fontId="2" fillId="0" borderId="25" xfId="0" applyNumberFormat="1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4" fontId="14" fillId="2" borderId="5" xfId="0" applyNumberFormat="1" applyFont="1" applyFill="1" applyBorder="1" applyAlignment="1">
      <alignment vertical="center"/>
    </xf>
    <xf numFmtId="4" fontId="14" fillId="2" borderId="26" xfId="0" applyNumberFormat="1" applyFont="1" applyFill="1" applyBorder="1" applyAlignment="1">
      <alignment vertical="center"/>
    </xf>
    <xf numFmtId="4" fontId="14" fillId="0" borderId="5" xfId="0" applyNumberFormat="1" applyFont="1" applyFill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4" fontId="18" fillId="0" borderId="5" xfId="0" applyNumberFormat="1" applyFont="1" applyFill="1" applyBorder="1" applyAlignment="1">
      <alignment vertical="center"/>
    </xf>
    <xf numFmtId="4" fontId="15" fillId="2" borderId="26" xfId="0" applyNumberFormat="1" applyFont="1" applyFill="1" applyBorder="1" applyAlignment="1">
      <alignment vertical="center"/>
    </xf>
    <xf numFmtId="4" fontId="15" fillId="3" borderId="5" xfId="0" applyNumberFormat="1" applyFont="1" applyFill="1" applyBorder="1" applyAlignment="1">
      <alignment vertical="center"/>
    </xf>
    <xf numFmtId="4" fontId="15" fillId="4" borderId="5" xfId="0" applyNumberFormat="1" applyFont="1" applyFill="1" applyBorder="1" applyAlignment="1">
      <alignment vertical="center"/>
    </xf>
    <xf numFmtId="4" fontId="12" fillId="0" borderId="0" xfId="0" applyNumberFormat="1" applyFont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/>
    </xf>
    <xf numFmtId="4" fontId="7" fillId="3" borderId="13" xfId="0" applyNumberFormat="1" applyFont="1" applyFill="1" applyBorder="1" applyAlignment="1">
      <alignment horizontal="center" vertical="center"/>
    </xf>
    <xf numFmtId="4" fontId="7" fillId="4" borderId="13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</xf>
    <xf numFmtId="0" fontId="15" fillId="2" borderId="25" xfId="0" applyFont="1" applyFill="1" applyBorder="1" applyAlignment="1" applyProtection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4" fontId="12" fillId="3" borderId="11" xfId="0" applyNumberFormat="1" applyFont="1" applyFill="1" applyBorder="1" applyAlignment="1">
      <alignment vertical="center"/>
    </xf>
    <xf numFmtId="4" fontId="14" fillId="3" borderId="0" xfId="0" applyNumberFormat="1" applyFont="1" applyFill="1" applyBorder="1" applyAlignment="1" applyProtection="1">
      <alignment vertical="center"/>
      <protection locked="0"/>
    </xf>
    <xf numFmtId="0" fontId="15" fillId="3" borderId="0" xfId="0" applyFont="1" applyFill="1" applyBorder="1" applyAlignment="1" applyProtection="1">
      <alignment horizontal="center" vertical="center"/>
    </xf>
    <xf numFmtId="0" fontId="19" fillId="3" borderId="10" xfId="0" applyFont="1" applyFill="1" applyBorder="1" applyAlignment="1" applyProtection="1">
      <alignment horizontal="justify" vertical="center" wrapText="1"/>
    </xf>
    <xf numFmtId="0" fontId="8" fillId="0" borderId="0" xfId="0" applyFont="1" applyFill="1" applyBorder="1" applyAlignment="1" applyProtection="1">
      <alignment horizontal="left" vertical="center"/>
    </xf>
    <xf numFmtId="0" fontId="2" fillId="0" borderId="0" xfId="0" applyFont="1" applyBorder="1" applyAlignment="1">
      <alignment horizontal="left" vertical="center"/>
    </xf>
    <xf numFmtId="4" fontId="13" fillId="0" borderId="5" xfId="0" applyNumberFormat="1" applyFont="1" applyFill="1" applyBorder="1" applyAlignment="1">
      <alignment horizontal="left" vertical="center"/>
    </xf>
    <xf numFmtId="4" fontId="2" fillId="0" borderId="0" xfId="0" applyNumberFormat="1" applyFont="1" applyBorder="1" applyAlignment="1">
      <alignment horizontal="left" vertical="center"/>
    </xf>
    <xf numFmtId="4" fontId="12" fillId="0" borderId="5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 applyProtection="1">
      <alignment horizontal="left" vertical="center"/>
    </xf>
    <xf numFmtId="49" fontId="15" fillId="2" borderId="10" xfId="0" applyNumberFormat="1" applyFont="1" applyFill="1" applyBorder="1" applyAlignment="1" applyProtection="1">
      <alignment horizontal="left" vertical="center"/>
    </xf>
    <xf numFmtId="49" fontId="12" fillId="2" borderId="25" xfId="0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Border="1" applyAlignment="1" applyProtection="1">
      <alignment horizontal="left" vertical="center"/>
    </xf>
    <xf numFmtId="49" fontId="13" fillId="7" borderId="0" xfId="0" applyNumberFormat="1" applyFont="1" applyFill="1" applyBorder="1" applyAlignment="1" applyProtection="1">
      <alignment horizontal="left" vertical="center"/>
    </xf>
    <xf numFmtId="49" fontId="13" fillId="0" borderId="0" xfId="0" applyNumberFormat="1" applyFont="1" applyFill="1" applyBorder="1" applyAlignment="1" applyProtection="1">
      <alignment horizontal="left" vertical="center"/>
    </xf>
    <xf numFmtId="49" fontId="15" fillId="5" borderId="0" xfId="0" applyNumberFormat="1" applyFont="1" applyFill="1" applyBorder="1" applyAlignment="1" applyProtection="1">
      <alignment horizontal="left" vertical="center"/>
    </xf>
    <xf numFmtId="49" fontId="13" fillId="2" borderId="0" xfId="0" applyNumberFormat="1" applyFont="1" applyFill="1" applyBorder="1" applyAlignment="1" applyProtection="1">
      <alignment horizontal="left" vertical="center"/>
    </xf>
    <xf numFmtId="49" fontId="13" fillId="2" borderId="10" xfId="0" applyNumberFormat="1" applyFont="1" applyFill="1" applyBorder="1" applyAlignment="1" applyProtection="1">
      <alignment horizontal="left" vertical="center"/>
    </xf>
    <xf numFmtId="49" fontId="12" fillId="2" borderId="0" xfId="0" applyNumberFormat="1" applyFont="1" applyFill="1" applyBorder="1" applyAlignment="1" applyProtection="1">
      <alignment horizontal="left" vertical="center"/>
    </xf>
    <xf numFmtId="49" fontId="12" fillId="2" borderId="10" xfId="0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5" fillId="2" borderId="25" xfId="0" applyNumberFormat="1" applyFont="1" applyFill="1" applyBorder="1" applyAlignment="1" applyProtection="1">
      <alignment horizontal="left" vertical="center"/>
    </xf>
    <xf numFmtId="0" fontId="8" fillId="6" borderId="13" xfId="0" applyFont="1" applyFill="1" applyBorder="1" applyAlignment="1" applyProtection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vertical="center"/>
    </xf>
    <xf numFmtId="0" fontId="8" fillId="0" borderId="4" xfId="0" applyFont="1" applyFill="1" applyBorder="1" applyAlignment="1" applyProtection="1">
      <alignment horizontal="left" vertical="center"/>
    </xf>
    <xf numFmtId="0" fontId="8" fillId="6" borderId="9" xfId="0" applyFont="1" applyFill="1" applyBorder="1" applyAlignment="1" applyProtection="1">
      <alignment horizontal="left" vertical="center"/>
    </xf>
    <xf numFmtId="4" fontId="13" fillId="0" borderId="8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15" fillId="3" borderId="0" xfId="1" applyFont="1" applyFill="1" applyBorder="1" applyAlignment="1" applyProtection="1">
      <alignment horizontal="justify" vertical="center" wrapText="1"/>
    </xf>
    <xf numFmtId="0" fontId="12" fillId="3" borderId="1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4" fontId="12" fillId="4" borderId="0" xfId="0" applyNumberFormat="1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vertical="center"/>
    </xf>
    <xf numFmtId="0" fontId="12" fillId="4" borderId="10" xfId="0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vertical="center"/>
    </xf>
    <xf numFmtId="4" fontId="15" fillId="4" borderId="11" xfId="0" applyNumberFormat="1" applyFont="1" applyFill="1" applyBorder="1" applyAlignment="1">
      <alignment vertical="center"/>
    </xf>
    <xf numFmtId="4" fontId="2" fillId="0" borderId="25" xfId="0" applyNumberFormat="1" applyFont="1" applyFill="1" applyBorder="1" applyAlignment="1">
      <alignment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10" fontId="5" fillId="7" borderId="22" xfId="0" applyNumberFormat="1" applyFont="1" applyFill="1" applyBorder="1" applyAlignment="1">
      <alignment horizontal="center" vertical="center"/>
    </xf>
    <xf numFmtId="4" fontId="5" fillId="7" borderId="8" xfId="0" applyNumberFormat="1" applyFont="1" applyFill="1" applyBorder="1" applyAlignment="1">
      <alignment horizontal="left" vertical="center" wrapText="1"/>
    </xf>
    <xf numFmtId="4" fontId="11" fillId="7" borderId="20" xfId="0" applyNumberFormat="1" applyFont="1" applyFill="1" applyBorder="1" applyAlignment="1">
      <alignment horizontal="left" vertical="center"/>
    </xf>
    <xf numFmtId="4" fontId="11" fillId="7" borderId="21" xfId="0" applyNumberFormat="1" applyFont="1" applyFill="1" applyBorder="1" applyAlignment="1">
      <alignment horizontal="left" vertical="center"/>
    </xf>
    <xf numFmtId="4" fontId="11" fillId="7" borderId="22" xfId="0" applyNumberFormat="1" applyFont="1" applyFill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4" fillId="5" borderId="18" xfId="0" applyFont="1" applyFill="1" applyBorder="1" applyAlignment="1">
      <alignment vertical="center"/>
    </xf>
    <xf numFmtId="0" fontId="6" fillId="5" borderId="13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4" fontId="7" fillId="5" borderId="13" xfId="0" applyNumberFormat="1" applyFont="1" applyFill="1" applyBorder="1" applyAlignment="1">
      <alignment vertical="center"/>
    </xf>
    <xf numFmtId="4" fontId="7" fillId="5" borderId="13" xfId="0" applyNumberFormat="1" applyFont="1" applyFill="1" applyBorder="1" applyAlignment="1">
      <alignment horizontal="center" vertical="center"/>
    </xf>
    <xf numFmtId="4" fontId="6" fillId="5" borderId="14" xfId="0" applyNumberFormat="1" applyFont="1" applyFill="1" applyBorder="1" applyAlignment="1">
      <alignment vertical="center"/>
    </xf>
    <xf numFmtId="0" fontId="16" fillId="5" borderId="0" xfId="0" applyFont="1" applyFill="1" applyBorder="1" applyAlignment="1" applyProtection="1">
      <alignment horizontal="center" vertical="center"/>
    </xf>
    <xf numFmtId="4" fontId="7" fillId="5" borderId="0" xfId="0" applyNumberFormat="1" applyFont="1" applyFill="1" applyBorder="1" applyAlignment="1" applyProtection="1">
      <alignment vertical="center"/>
    </xf>
    <xf numFmtId="4" fontId="7" fillId="5" borderId="0" xfId="0" applyNumberFormat="1" applyFont="1" applyFill="1" applyBorder="1" applyAlignment="1" applyProtection="1">
      <alignment vertical="center"/>
      <protection locked="0"/>
    </xf>
    <xf numFmtId="4" fontId="7" fillId="5" borderId="5" xfId="0" applyNumberFormat="1" applyFont="1" applyFill="1" applyBorder="1" applyAlignment="1">
      <alignment vertical="center"/>
    </xf>
    <xf numFmtId="49" fontId="7" fillId="5" borderId="0" xfId="0" applyNumberFormat="1" applyFont="1" applyFill="1" applyBorder="1" applyAlignment="1" applyProtection="1">
      <alignment horizontal="left" vertical="center"/>
    </xf>
    <xf numFmtId="0" fontId="7" fillId="5" borderId="10" xfId="0" applyFont="1" applyFill="1" applyBorder="1" applyAlignment="1" applyProtection="1">
      <alignment horizontal="justify" vertical="center" wrapText="1"/>
    </xf>
    <xf numFmtId="0" fontId="12" fillId="5" borderId="10" xfId="0" applyFont="1" applyFill="1" applyBorder="1" applyAlignment="1" applyProtection="1">
      <alignment horizontal="center" vertical="center"/>
    </xf>
    <xf numFmtId="4" fontId="12" fillId="5" borderId="10" xfId="0" applyNumberFormat="1" applyFont="1" applyFill="1" applyBorder="1" applyAlignment="1" applyProtection="1">
      <alignment vertical="center"/>
    </xf>
    <xf numFmtId="49" fontId="7" fillId="5" borderId="10" xfId="0" applyNumberFormat="1" applyFont="1" applyFill="1" applyBorder="1" applyAlignment="1" applyProtection="1">
      <alignment horizontal="left" vertical="center"/>
    </xf>
    <xf numFmtId="0" fontId="4" fillId="8" borderId="19" xfId="0" applyFont="1" applyFill="1" applyBorder="1" applyAlignment="1">
      <alignment vertical="center"/>
    </xf>
    <xf numFmtId="0" fontId="6" fillId="8" borderId="7" xfId="0" applyFont="1" applyFill="1" applyBorder="1" applyAlignment="1">
      <alignment vertical="center"/>
    </xf>
    <xf numFmtId="0" fontId="6" fillId="8" borderId="8" xfId="0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horizontal="center" vertical="center"/>
    </xf>
    <xf numFmtId="4" fontId="6" fillId="8" borderId="8" xfId="0" applyNumberFormat="1" applyFont="1" applyFill="1" applyBorder="1" applyAlignment="1">
      <alignment vertical="center"/>
    </xf>
    <xf numFmtId="0" fontId="15" fillId="8" borderId="0" xfId="0" applyFont="1" applyFill="1" applyBorder="1" applyAlignment="1" applyProtection="1">
      <alignment horizontal="justify" vertical="center" wrapText="1"/>
    </xf>
    <xf numFmtId="0" fontId="15" fillId="8" borderId="0" xfId="0" applyFont="1" applyFill="1" applyBorder="1" applyAlignment="1" applyProtection="1">
      <alignment horizontal="center" vertical="center"/>
    </xf>
    <xf numFmtId="49" fontId="15" fillId="8" borderId="0" xfId="0" applyNumberFormat="1" applyFont="1" applyFill="1" applyBorder="1" applyAlignment="1" applyProtection="1">
      <alignment horizontal="left" vertical="center"/>
    </xf>
    <xf numFmtId="4" fontId="12" fillId="8" borderId="0" xfId="0" applyNumberFormat="1" applyFont="1" applyFill="1" applyBorder="1" applyAlignment="1" applyProtection="1">
      <alignment vertical="center"/>
    </xf>
    <xf numFmtId="4" fontId="14" fillId="8" borderId="0" xfId="0" applyNumberFormat="1" applyFont="1" applyFill="1" applyBorder="1" applyAlignment="1" applyProtection="1">
      <alignment vertical="center"/>
      <protection locked="0"/>
    </xf>
    <xf numFmtId="0" fontId="19" fillId="8" borderId="10" xfId="0" applyFont="1" applyFill="1" applyBorder="1" applyAlignment="1" applyProtection="1">
      <alignment horizontal="justify" vertical="center" wrapText="1"/>
    </xf>
    <xf numFmtId="0" fontId="15" fillId="8" borderId="10" xfId="0" applyFont="1" applyFill="1" applyBorder="1" applyAlignment="1" applyProtection="1">
      <alignment horizontal="center" vertical="center"/>
    </xf>
    <xf numFmtId="4" fontId="12" fillId="8" borderId="10" xfId="0" applyNumberFormat="1" applyFont="1" applyFill="1" applyBorder="1" applyAlignment="1" applyProtection="1">
      <alignment vertical="center"/>
    </xf>
    <xf numFmtId="4" fontId="12" fillId="8" borderId="10" xfId="0" applyNumberFormat="1" applyFont="1" applyFill="1" applyBorder="1" applyAlignment="1" applyProtection="1">
      <alignment vertical="center"/>
      <protection locked="0"/>
    </xf>
    <xf numFmtId="4" fontId="12" fillId="8" borderId="11" xfId="0" applyNumberFormat="1" applyFont="1" applyFill="1" applyBorder="1" applyAlignment="1">
      <alignment vertical="center"/>
    </xf>
    <xf numFmtId="0" fontId="4" fillId="10" borderId="19" xfId="0" applyFont="1" applyFill="1" applyBorder="1" applyAlignment="1">
      <alignment vertical="center"/>
    </xf>
    <xf numFmtId="0" fontId="6" fillId="10" borderId="7" xfId="0" applyFont="1" applyFill="1" applyBorder="1" applyAlignment="1">
      <alignment vertical="center"/>
    </xf>
    <xf numFmtId="0" fontId="6" fillId="10" borderId="8" xfId="0" applyFont="1" applyFill="1" applyBorder="1" applyAlignment="1">
      <alignment vertical="center"/>
    </xf>
    <xf numFmtId="4" fontId="7" fillId="10" borderId="7" xfId="0" applyNumberFormat="1" applyFont="1" applyFill="1" applyBorder="1" applyAlignment="1">
      <alignment vertical="center"/>
    </xf>
    <xf numFmtId="4" fontId="7" fillId="10" borderId="7" xfId="0" applyNumberFormat="1" applyFont="1" applyFill="1" applyBorder="1" applyAlignment="1">
      <alignment horizontal="center" vertical="center"/>
    </xf>
    <xf numFmtId="4" fontId="6" fillId="10" borderId="8" xfId="0" applyNumberFormat="1" applyFont="1" applyFill="1" applyBorder="1" applyAlignment="1">
      <alignment vertical="center"/>
    </xf>
    <xf numFmtId="0" fontId="12" fillId="10" borderId="0" xfId="0" applyFont="1" applyFill="1" applyBorder="1" applyAlignment="1" applyProtection="1">
      <alignment horizontal="justify" vertical="center" wrapText="1"/>
    </xf>
    <xf numFmtId="0" fontId="15" fillId="10" borderId="0" xfId="0" applyFont="1" applyFill="1" applyBorder="1" applyAlignment="1" applyProtection="1">
      <alignment horizontal="center" vertical="center"/>
    </xf>
    <xf numFmtId="4" fontId="15" fillId="10" borderId="0" xfId="0" applyNumberFormat="1" applyFont="1" applyFill="1" applyBorder="1" applyAlignment="1" applyProtection="1">
      <alignment vertical="center"/>
    </xf>
    <xf numFmtId="4" fontId="12" fillId="10" borderId="0" xfId="0" applyNumberFormat="1" applyFont="1" applyFill="1" applyBorder="1" applyAlignment="1" applyProtection="1">
      <alignment vertical="center"/>
      <protection locked="0"/>
    </xf>
    <xf numFmtId="4" fontId="12" fillId="10" borderId="5" xfId="0" applyNumberFormat="1" applyFont="1" applyFill="1" applyBorder="1" applyAlignment="1">
      <alignment vertical="center"/>
    </xf>
    <xf numFmtId="49" fontId="15" fillId="10" borderId="0" xfId="0" applyNumberFormat="1" applyFont="1" applyFill="1" applyBorder="1" applyAlignment="1" applyProtection="1">
      <alignment horizontal="left" vertical="center"/>
    </xf>
    <xf numFmtId="49" fontId="12" fillId="10" borderId="0" xfId="0" applyNumberFormat="1" applyFont="1" applyFill="1" applyBorder="1" applyAlignment="1" applyProtection="1">
      <alignment horizontal="left" vertical="center"/>
    </xf>
    <xf numFmtId="0" fontId="12" fillId="10" borderId="10" xfId="0" applyFont="1" applyFill="1" applyBorder="1" applyAlignment="1" applyProtection="1">
      <alignment vertical="center"/>
    </xf>
    <xf numFmtId="0" fontId="15" fillId="10" borderId="10" xfId="0" applyFont="1" applyFill="1" applyBorder="1" applyAlignment="1" applyProtection="1">
      <alignment horizontal="center" vertical="center"/>
    </xf>
    <xf numFmtId="4" fontId="15" fillId="10" borderId="10" xfId="0" applyNumberFormat="1" applyFont="1" applyFill="1" applyBorder="1" applyAlignment="1" applyProtection="1">
      <alignment vertical="center"/>
    </xf>
    <xf numFmtId="4" fontId="12" fillId="10" borderId="10" xfId="0" applyNumberFormat="1" applyFont="1" applyFill="1" applyBorder="1" applyAlignment="1" applyProtection="1">
      <alignment vertical="center"/>
      <protection locked="0"/>
    </xf>
    <xf numFmtId="4" fontId="12" fillId="10" borderId="11" xfId="0" applyNumberFormat="1" applyFont="1" applyFill="1" applyBorder="1" applyAlignment="1">
      <alignment vertical="center"/>
    </xf>
    <xf numFmtId="49" fontId="12" fillId="10" borderId="10" xfId="0" applyNumberFormat="1" applyFont="1" applyFill="1" applyBorder="1" applyAlignment="1" applyProtection="1">
      <alignment horizontal="left" vertical="center"/>
    </xf>
    <xf numFmtId="4" fontId="12" fillId="5" borderId="0" xfId="0" applyNumberFormat="1" applyFont="1" applyFill="1" applyBorder="1" applyAlignment="1" applyProtection="1">
      <alignment vertical="center"/>
    </xf>
    <xf numFmtId="4" fontId="14" fillId="5" borderId="0" xfId="0" applyNumberFormat="1" applyFont="1" applyFill="1" applyBorder="1" applyAlignment="1" applyProtection="1">
      <alignment horizontal="right" vertical="center"/>
      <protection locked="0"/>
    </xf>
    <xf numFmtId="4" fontId="15" fillId="5" borderId="5" xfId="0" applyNumberFormat="1" applyFont="1" applyFill="1" applyBorder="1" applyAlignment="1">
      <alignment vertical="center"/>
    </xf>
    <xf numFmtId="0" fontId="21" fillId="5" borderId="10" xfId="0" applyFont="1" applyFill="1" applyBorder="1" applyAlignment="1" applyProtection="1">
      <alignment horizontal="justify" vertical="center" wrapText="1"/>
    </xf>
    <xf numFmtId="0" fontId="21" fillId="5" borderId="13" xfId="0" applyFont="1" applyFill="1" applyBorder="1" applyAlignment="1" applyProtection="1">
      <alignment horizontal="justify" vertical="center" wrapText="1"/>
    </xf>
    <xf numFmtId="4" fontId="12" fillId="5" borderId="13" xfId="0" applyNumberFormat="1" applyFont="1" applyFill="1" applyBorder="1" applyAlignment="1" applyProtection="1">
      <alignment vertical="center"/>
    </xf>
    <xf numFmtId="4" fontId="12" fillId="5" borderId="13" xfId="0" applyNumberFormat="1" applyFont="1" applyFill="1" applyBorder="1" applyAlignment="1" applyProtection="1">
      <alignment vertical="center"/>
      <protection locked="0"/>
    </xf>
    <xf numFmtId="4" fontId="12" fillId="5" borderId="14" xfId="0" applyNumberFormat="1" applyFont="1" applyFill="1" applyBorder="1" applyAlignment="1">
      <alignment vertical="center"/>
    </xf>
    <xf numFmtId="0" fontId="12" fillId="2" borderId="0" xfId="0" applyFont="1" applyFill="1" applyBorder="1" applyAlignment="1" applyProtection="1">
      <alignment horizontal="right" vertical="center"/>
    </xf>
    <xf numFmtId="49" fontId="15" fillId="2" borderId="12" xfId="0" applyNumberFormat="1" applyFont="1" applyFill="1" applyBorder="1" applyAlignment="1" applyProtection="1">
      <alignment horizontal="left" vertical="center"/>
    </xf>
    <xf numFmtId="0" fontId="21" fillId="2" borderId="13" xfId="0" applyFont="1" applyFill="1" applyBorder="1" applyAlignment="1" applyProtection="1">
      <alignment horizontal="justify" vertical="center" wrapText="1"/>
    </xf>
    <xf numFmtId="0" fontId="15" fillId="2" borderId="13" xfId="0" applyFont="1" applyFill="1" applyBorder="1" applyAlignment="1" applyProtection="1">
      <alignment horizontal="right" vertical="center"/>
    </xf>
    <xf numFmtId="4" fontId="12" fillId="2" borderId="13" xfId="0" applyNumberFormat="1" applyFont="1" applyFill="1" applyBorder="1" applyAlignment="1" applyProtection="1">
      <alignment vertical="center"/>
    </xf>
    <xf numFmtId="4" fontId="12" fillId="2" borderId="13" xfId="0" applyNumberFormat="1" applyFont="1" applyFill="1" applyBorder="1" applyAlignment="1" applyProtection="1">
      <alignment vertical="center"/>
      <protection locked="0"/>
    </xf>
    <xf numFmtId="4" fontId="12" fillId="2" borderId="14" xfId="0" applyNumberFormat="1" applyFont="1" applyFill="1" applyBorder="1" applyAlignment="1">
      <alignment vertical="center"/>
    </xf>
    <xf numFmtId="49" fontId="15" fillId="5" borderId="0" xfId="0" applyNumberFormat="1" applyFont="1" applyFill="1" applyBorder="1" applyAlignment="1" applyProtection="1">
      <alignment horizontal="left" vertical="center" wrapText="1"/>
    </xf>
    <xf numFmtId="0" fontId="12" fillId="5" borderId="0" xfId="0" applyFont="1" applyFill="1" applyBorder="1" applyAlignment="1" applyProtection="1">
      <alignment horizontal="center" vertical="center" wrapText="1"/>
    </xf>
    <xf numFmtId="0" fontId="12" fillId="5" borderId="0" xfId="0" applyFont="1" applyFill="1" applyBorder="1" applyAlignment="1" applyProtection="1">
      <alignment horizontal="center" vertical="center"/>
    </xf>
    <xf numFmtId="0" fontId="15" fillId="5" borderId="0" xfId="0" applyFont="1" applyFill="1" applyBorder="1" applyAlignment="1" applyProtection="1">
      <alignment horizontal="justify" vertical="center" wrapText="1"/>
    </xf>
    <xf numFmtId="0" fontId="21" fillId="5" borderId="0" xfId="0" applyFont="1" applyFill="1" applyBorder="1" applyAlignment="1" applyProtection="1">
      <alignment horizontal="justify" vertical="center"/>
    </xf>
    <xf numFmtId="0" fontId="12" fillId="5" borderId="0" xfId="0" applyFont="1" applyFill="1" applyBorder="1" applyAlignment="1" applyProtection="1">
      <alignment vertical="center"/>
    </xf>
    <xf numFmtId="0" fontId="14" fillId="5" borderId="0" xfId="0" applyFont="1" applyFill="1" applyBorder="1" applyAlignment="1" applyProtection="1">
      <alignment vertical="center"/>
      <protection locked="0"/>
    </xf>
    <xf numFmtId="49" fontId="15" fillId="5" borderId="10" xfId="0" applyNumberFormat="1" applyFont="1" applyFill="1" applyBorder="1" applyAlignment="1" applyProtection="1">
      <alignment horizontal="left" vertical="center"/>
    </xf>
    <xf numFmtId="0" fontId="15" fillId="5" borderId="13" xfId="0" applyFont="1" applyFill="1" applyBorder="1" applyAlignment="1" applyProtection="1">
      <alignment horizontal="center" vertical="center"/>
    </xf>
    <xf numFmtId="49" fontId="15" fillId="5" borderId="13" xfId="0" applyNumberFormat="1" applyFont="1" applyFill="1" applyBorder="1" applyAlignment="1" applyProtection="1">
      <alignment horizontal="left" vertical="center" wrapText="1"/>
    </xf>
    <xf numFmtId="0" fontId="12" fillId="9" borderId="0" xfId="0" applyFont="1" applyFill="1" applyBorder="1" applyAlignment="1" applyProtection="1">
      <alignment horizontal="justify" vertical="center" wrapText="1"/>
    </xf>
    <xf numFmtId="0" fontId="12" fillId="9" borderId="0" xfId="0" applyFont="1" applyFill="1" applyBorder="1" applyAlignment="1" applyProtection="1">
      <alignment horizontal="center" vertical="center"/>
    </xf>
    <xf numFmtId="4" fontId="15" fillId="9" borderId="0" xfId="0" applyNumberFormat="1" applyFont="1" applyFill="1" applyBorder="1" applyAlignment="1" applyProtection="1">
      <alignment vertical="center"/>
    </xf>
    <xf numFmtId="4" fontId="12" fillId="9" borderId="0" xfId="0" applyNumberFormat="1" applyFont="1" applyFill="1" applyBorder="1" applyAlignment="1" applyProtection="1">
      <alignment vertical="center"/>
      <protection locked="0"/>
    </xf>
    <xf numFmtId="4" fontId="12" fillId="9" borderId="5" xfId="0" applyNumberFormat="1" applyFont="1" applyFill="1" applyBorder="1" applyAlignment="1">
      <alignment vertical="center"/>
    </xf>
    <xf numFmtId="49" fontId="12" fillId="9" borderId="0" xfId="0" applyNumberFormat="1" applyFont="1" applyFill="1" applyBorder="1" applyAlignment="1" applyProtection="1">
      <alignment horizontal="left" vertical="center"/>
    </xf>
    <xf numFmtId="0" fontId="12" fillId="9" borderId="10" xfId="0" applyFont="1" applyFill="1" applyBorder="1" applyAlignment="1" applyProtection="1">
      <alignment horizontal="justify" vertical="center" wrapText="1"/>
    </xf>
    <xf numFmtId="0" fontId="12" fillId="9" borderId="10" xfId="0" applyFont="1" applyFill="1" applyBorder="1" applyAlignment="1" applyProtection="1">
      <alignment horizontal="center" vertical="center"/>
    </xf>
    <xf numFmtId="4" fontId="15" fillId="9" borderId="10" xfId="0" applyNumberFormat="1" applyFont="1" applyFill="1" applyBorder="1" applyAlignment="1" applyProtection="1">
      <alignment vertical="center"/>
    </xf>
    <xf numFmtId="4" fontId="12" fillId="9" borderId="10" xfId="0" applyNumberFormat="1" applyFont="1" applyFill="1" applyBorder="1" applyAlignment="1" applyProtection="1">
      <alignment vertical="center"/>
      <protection locked="0"/>
    </xf>
    <xf numFmtId="4" fontId="12" fillId="9" borderId="11" xfId="0" applyNumberFormat="1" applyFont="1" applyFill="1" applyBorder="1" applyAlignment="1">
      <alignment vertical="center"/>
    </xf>
    <xf numFmtId="49" fontId="12" fillId="9" borderId="10" xfId="0" applyNumberFormat="1" applyFont="1" applyFill="1" applyBorder="1" applyAlignment="1" applyProtection="1">
      <alignment horizontal="left" vertical="center"/>
    </xf>
    <xf numFmtId="4" fontId="8" fillId="4" borderId="0" xfId="0" applyNumberFormat="1" applyFont="1" applyFill="1" applyBorder="1" applyAlignment="1">
      <alignment vertical="center"/>
    </xf>
    <xf numFmtId="0" fontId="12" fillId="2" borderId="0" xfId="0" applyFont="1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horizontal="right" vertical="center" wrapText="1"/>
    </xf>
    <xf numFmtId="0" fontId="15" fillId="0" borderId="0" xfId="0" applyFont="1" applyFill="1" applyBorder="1" applyAlignment="1" applyProtection="1">
      <alignment horizontal="justify" vertical="center" wrapText="1"/>
    </xf>
    <xf numFmtId="0" fontId="21" fillId="0" borderId="0" xfId="0" applyFont="1" applyFill="1" applyBorder="1" applyAlignment="1" applyProtection="1">
      <alignment horizontal="justify" vertical="center"/>
    </xf>
    <xf numFmtId="0" fontId="12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  <protection locked="0"/>
    </xf>
    <xf numFmtId="0" fontId="21" fillId="0" borderId="10" xfId="0" applyFont="1" applyFill="1" applyBorder="1" applyAlignment="1" applyProtection="1">
      <alignment horizontal="justify" vertical="center" wrapText="1"/>
    </xf>
    <xf numFmtId="0" fontId="4" fillId="11" borderId="18" xfId="0" applyFont="1" applyFill="1" applyBorder="1" applyAlignment="1">
      <alignment vertical="center"/>
    </xf>
    <xf numFmtId="0" fontId="6" fillId="11" borderId="13" xfId="0" applyFont="1" applyFill="1" applyBorder="1" applyAlignment="1">
      <alignment vertical="center"/>
    </xf>
    <xf numFmtId="0" fontId="6" fillId="11" borderId="14" xfId="0" applyFont="1" applyFill="1" applyBorder="1" applyAlignment="1">
      <alignment vertical="center"/>
    </xf>
    <xf numFmtId="4" fontId="7" fillId="11" borderId="13" xfId="0" applyNumberFormat="1" applyFont="1" applyFill="1" applyBorder="1" applyAlignment="1">
      <alignment vertical="center"/>
    </xf>
    <xf numFmtId="4" fontId="7" fillId="11" borderId="13" xfId="0" applyNumberFormat="1" applyFont="1" applyFill="1" applyBorder="1" applyAlignment="1">
      <alignment horizontal="center" vertical="center"/>
    </xf>
    <xf numFmtId="4" fontId="6" fillId="11" borderId="14" xfId="0" applyNumberFormat="1" applyFont="1" applyFill="1" applyBorder="1" applyAlignment="1">
      <alignment vertical="center"/>
    </xf>
    <xf numFmtId="49" fontId="13" fillId="6" borderId="9" xfId="0" applyNumberFormat="1" applyFont="1" applyFill="1" applyBorder="1" applyAlignment="1" applyProtection="1">
      <alignment horizontal="left" vertical="center"/>
    </xf>
    <xf numFmtId="4" fontId="15" fillId="8" borderId="5" xfId="0" applyNumberFormat="1" applyFont="1" applyFill="1" applyBorder="1" applyAlignment="1">
      <alignment vertical="center"/>
    </xf>
    <xf numFmtId="49" fontId="15" fillId="8" borderId="10" xfId="0" applyNumberFormat="1" applyFont="1" applyFill="1" applyBorder="1" applyAlignment="1" applyProtection="1">
      <alignment horizontal="left" vertical="center"/>
    </xf>
    <xf numFmtId="0" fontId="12" fillId="2" borderId="25" xfId="0" applyFont="1" applyFill="1" applyBorder="1" applyAlignment="1" applyProtection="1">
      <alignment vertical="center"/>
    </xf>
    <xf numFmtId="4" fontId="15" fillId="2" borderId="25" xfId="0" applyNumberFormat="1" applyFont="1" applyFill="1" applyBorder="1" applyAlignment="1" applyProtection="1">
      <alignment vertical="center"/>
    </xf>
    <xf numFmtId="0" fontId="14" fillId="2" borderId="25" xfId="0" applyFont="1" applyFill="1" applyBorder="1" applyAlignment="1" applyProtection="1">
      <alignment vertical="center"/>
      <protection locked="0"/>
    </xf>
    <xf numFmtId="49" fontId="7" fillId="2" borderId="9" xfId="0" applyNumberFormat="1" applyFont="1" applyFill="1" applyBorder="1" applyAlignment="1" applyProtection="1">
      <alignment horizontal="left" vertical="center"/>
    </xf>
    <xf numFmtId="0" fontId="7" fillId="2" borderId="10" xfId="0" applyFont="1" applyFill="1" applyBorder="1" applyAlignment="1" applyProtection="1">
      <alignment horizontal="justify" vertical="center" wrapText="1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7" borderId="4" xfId="0" applyFont="1" applyFill="1" applyBorder="1" applyAlignment="1">
      <alignment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vertical="center"/>
    </xf>
    <xf numFmtId="0" fontId="12" fillId="7" borderId="0" xfId="0" applyFont="1" applyFill="1" applyBorder="1" applyAlignment="1">
      <alignment horizontal="center" vertical="center"/>
    </xf>
    <xf numFmtId="4" fontId="12" fillId="7" borderId="0" xfId="0" applyNumberFormat="1" applyFont="1" applyFill="1" applyBorder="1" applyAlignment="1">
      <alignment vertical="center"/>
    </xf>
    <xf numFmtId="4" fontId="12" fillId="7" borderId="0" xfId="0" applyNumberFormat="1" applyFont="1" applyFill="1" applyBorder="1" applyAlignment="1">
      <alignment horizontal="center" vertical="center"/>
    </xf>
    <xf numFmtId="49" fontId="15" fillId="11" borderId="9" xfId="0" applyNumberFormat="1" applyFont="1" applyFill="1" applyBorder="1" applyAlignment="1" applyProtection="1">
      <alignment horizontal="left" vertical="center"/>
    </xf>
    <xf numFmtId="0" fontId="12" fillId="11" borderId="10" xfId="0" applyFont="1" applyFill="1" applyBorder="1" applyAlignment="1" applyProtection="1">
      <alignment horizontal="justify" vertical="center" wrapText="1"/>
    </xf>
    <xf numFmtId="0" fontId="1" fillId="11" borderId="10" xfId="0" applyFont="1" applyFill="1" applyBorder="1" applyAlignment="1">
      <alignment horizontal="center" vertical="center"/>
    </xf>
    <xf numFmtId="0" fontId="1" fillId="11" borderId="10" xfId="0" applyFont="1" applyFill="1" applyBorder="1" applyAlignment="1">
      <alignment vertical="center"/>
    </xf>
    <xf numFmtId="4" fontId="15" fillId="11" borderId="11" xfId="0" applyNumberFormat="1" applyFont="1" applyFill="1" applyBorder="1" applyAlignment="1">
      <alignment vertical="center"/>
    </xf>
    <xf numFmtId="49" fontId="15" fillId="11" borderId="12" xfId="0" applyNumberFormat="1" applyFont="1" applyFill="1" applyBorder="1" applyAlignment="1" applyProtection="1">
      <alignment horizontal="left" vertical="center"/>
    </xf>
    <xf numFmtId="0" fontId="12" fillId="11" borderId="13" xfId="0" applyFont="1" applyFill="1" applyBorder="1" applyAlignment="1" applyProtection="1">
      <alignment horizontal="justify" vertical="center" wrapText="1"/>
    </xf>
    <xf numFmtId="0" fontId="1" fillId="11" borderId="13" xfId="0" applyFont="1" applyFill="1" applyBorder="1" applyAlignment="1">
      <alignment horizontal="center" vertical="center"/>
    </xf>
    <xf numFmtId="0" fontId="1" fillId="11" borderId="13" xfId="0" applyFont="1" applyFill="1" applyBorder="1" applyAlignment="1">
      <alignment vertical="center"/>
    </xf>
    <xf numFmtId="4" fontId="15" fillId="11" borderId="14" xfId="0" applyNumberFormat="1" applyFont="1" applyFill="1" applyBorder="1" applyAlignment="1">
      <alignment vertical="center"/>
    </xf>
    <xf numFmtId="4" fontId="1" fillId="11" borderId="10" xfId="0" applyNumberFormat="1" applyFont="1" applyFill="1" applyBorder="1" applyAlignment="1">
      <alignment vertical="center"/>
    </xf>
    <xf numFmtId="4" fontId="1" fillId="11" borderId="13" xfId="0" applyNumberFormat="1" applyFont="1" applyFill="1" applyBorder="1" applyAlignment="1">
      <alignment vertical="center"/>
    </xf>
    <xf numFmtId="4" fontId="8" fillId="5" borderId="0" xfId="0" applyNumberFormat="1" applyFont="1" applyFill="1" applyBorder="1" applyAlignment="1" applyProtection="1">
      <alignment vertical="center"/>
    </xf>
    <xf numFmtId="4" fontId="18" fillId="5" borderId="0" xfId="0" applyNumberFormat="1" applyFont="1" applyFill="1" applyBorder="1" applyAlignment="1" applyProtection="1">
      <alignment vertical="center"/>
      <protection locked="0"/>
    </xf>
    <xf numFmtId="4" fontId="18" fillId="5" borderId="5" xfId="0" applyNumberFormat="1" applyFont="1" applyFill="1" applyBorder="1" applyAlignment="1">
      <alignment vertical="center"/>
    </xf>
    <xf numFmtId="4" fontId="14" fillId="5" borderId="0" xfId="0" applyNumberFormat="1" applyFont="1" applyFill="1" applyBorder="1" applyAlignment="1" applyProtection="1">
      <alignment vertical="center"/>
      <protection locked="0"/>
    </xf>
    <xf numFmtId="4" fontId="14" fillId="5" borderId="5" xfId="0" applyNumberFormat="1" applyFont="1" applyFill="1" applyBorder="1" applyAlignment="1">
      <alignment vertical="center"/>
    </xf>
    <xf numFmtId="0" fontId="19" fillId="5" borderId="10" xfId="0" applyFont="1" applyFill="1" applyBorder="1" applyAlignment="1" applyProtection="1">
      <alignment horizontal="justify" vertical="center" wrapText="1"/>
    </xf>
    <xf numFmtId="49" fontId="13" fillId="5" borderId="10" xfId="0" applyNumberFormat="1" applyFont="1" applyFill="1" applyBorder="1" applyAlignment="1" applyProtection="1">
      <alignment horizontal="left" vertical="center"/>
    </xf>
    <xf numFmtId="0" fontId="15" fillId="0" borderId="10" xfId="0" applyFont="1" applyFill="1" applyBorder="1" applyAlignment="1" applyProtection="1">
      <alignment horizontal="justify" vertical="center" wrapText="1"/>
    </xf>
    <xf numFmtId="0" fontId="12" fillId="0" borderId="10" xfId="0" applyFont="1" applyFill="1" applyBorder="1" applyAlignment="1" applyProtection="1">
      <alignment horizontal="center" vertical="center"/>
    </xf>
    <xf numFmtId="49" fontId="12" fillId="0" borderId="24" xfId="0" applyNumberFormat="1" applyFont="1" applyFill="1" applyBorder="1" applyAlignment="1" applyProtection="1">
      <alignment horizontal="left" vertical="center"/>
    </xf>
    <xf numFmtId="0" fontId="12" fillId="0" borderId="25" xfId="0" applyFont="1" applyFill="1" applyBorder="1" applyAlignment="1" applyProtection="1">
      <alignment horizontal="justify" vertical="center" wrapText="1"/>
    </xf>
    <xf numFmtId="0" fontId="12" fillId="0" borderId="25" xfId="0" applyFont="1" applyFill="1" applyBorder="1" applyAlignment="1" applyProtection="1">
      <alignment horizontal="center" vertical="center"/>
    </xf>
    <xf numFmtId="4" fontId="12" fillId="0" borderId="25" xfId="0" applyNumberFormat="1" applyFont="1" applyFill="1" applyBorder="1" applyAlignment="1" applyProtection="1">
      <alignment vertical="center"/>
    </xf>
    <xf numFmtId="4" fontId="14" fillId="0" borderId="25" xfId="0" applyNumberFormat="1" applyFont="1" applyFill="1" applyBorder="1" applyAlignment="1" applyProtection="1">
      <alignment horizontal="right" vertical="center"/>
      <protection locked="0"/>
    </xf>
    <xf numFmtId="4" fontId="14" fillId="0" borderId="26" xfId="0" applyNumberFormat="1" applyFont="1" applyFill="1" applyBorder="1" applyAlignment="1">
      <alignment vertical="center"/>
    </xf>
    <xf numFmtId="0" fontId="15" fillId="0" borderId="1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4" fontId="7" fillId="0" borderId="0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0" borderId="5" xfId="0" applyNumberFormat="1" applyFont="1" applyFill="1" applyBorder="1" applyAlignment="1">
      <alignment vertical="center"/>
    </xf>
    <xf numFmtId="49" fontId="7" fillId="0" borderId="4" xfId="0" applyNumberFormat="1" applyFont="1" applyFill="1" applyBorder="1" applyAlignment="1" applyProtection="1">
      <alignment horizontal="left" vertical="center"/>
    </xf>
    <xf numFmtId="49" fontId="7" fillId="0" borderId="9" xfId="0" applyNumberFormat="1" applyFont="1" applyFill="1" applyBorder="1" applyAlignment="1" applyProtection="1">
      <alignment horizontal="left" vertical="center"/>
    </xf>
    <xf numFmtId="0" fontId="7" fillId="0" borderId="10" xfId="0" applyFont="1" applyFill="1" applyBorder="1" applyAlignment="1" applyProtection="1">
      <alignment horizontal="justify" vertical="center" wrapText="1"/>
    </xf>
    <xf numFmtId="0" fontId="14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 wrapText="1"/>
    </xf>
    <xf numFmtId="0" fontId="13" fillId="0" borderId="10" xfId="0" applyFont="1" applyFill="1" applyBorder="1" applyAlignment="1" applyProtection="1">
      <alignment horizontal="justify" vertical="center" wrapText="1"/>
    </xf>
    <xf numFmtId="49" fontId="13" fillId="0" borderId="9" xfId="0" applyNumberFormat="1" applyFont="1" applyFill="1" applyBorder="1" applyAlignment="1" applyProtection="1">
      <alignment horizontal="left" vertical="center"/>
    </xf>
    <xf numFmtId="4" fontId="15" fillId="0" borderId="0" xfId="0" applyNumberFormat="1" applyFont="1" applyFill="1" applyBorder="1" applyAlignment="1" applyProtection="1">
      <alignment vertical="center"/>
    </xf>
    <xf numFmtId="49" fontId="12" fillId="0" borderId="4" xfId="0" applyNumberFormat="1" applyFont="1" applyFill="1" applyBorder="1" applyAlignment="1" applyProtection="1">
      <alignment horizontal="left" vertical="center"/>
    </xf>
    <xf numFmtId="49" fontId="12" fillId="0" borderId="9" xfId="0" applyNumberFormat="1" applyFont="1" applyFill="1" applyBorder="1" applyAlignment="1" applyProtection="1">
      <alignment horizontal="left" vertical="center"/>
    </xf>
    <xf numFmtId="0" fontId="12" fillId="0" borderId="10" xfId="0" applyFont="1" applyFill="1" applyBorder="1" applyAlignment="1" applyProtection="1">
      <alignment vertical="center"/>
    </xf>
    <xf numFmtId="4" fontId="15" fillId="0" borderId="10" xfId="0" applyNumberFormat="1" applyFont="1" applyFill="1" applyBorder="1" applyAlignment="1" applyProtection="1">
      <alignment vertical="center"/>
    </xf>
    <xf numFmtId="0" fontId="12" fillId="0" borderId="10" xfId="0" applyFont="1" applyFill="1" applyBorder="1" applyAlignment="1" applyProtection="1">
      <alignment horizontal="justify" vertical="center" wrapText="1"/>
    </xf>
    <xf numFmtId="49" fontId="15" fillId="0" borderId="12" xfId="0" applyNumberFormat="1" applyFont="1" applyFill="1" applyBorder="1" applyAlignment="1" applyProtection="1">
      <alignment horizontal="left" vertical="center"/>
    </xf>
    <xf numFmtId="0" fontId="21" fillId="0" borderId="13" xfId="0" applyFont="1" applyFill="1" applyBorder="1" applyAlignment="1" applyProtection="1">
      <alignment horizontal="justify" vertical="center" wrapText="1"/>
    </xf>
    <xf numFmtId="0" fontId="15" fillId="0" borderId="13" xfId="0" applyFont="1" applyFill="1" applyBorder="1" applyAlignment="1" applyProtection="1">
      <alignment horizontal="right" vertical="center"/>
    </xf>
    <xf numFmtId="4" fontId="12" fillId="0" borderId="13" xfId="0" applyNumberFormat="1" applyFont="1" applyFill="1" applyBorder="1" applyAlignment="1" applyProtection="1">
      <alignment vertical="center"/>
    </xf>
    <xf numFmtId="4" fontId="12" fillId="0" borderId="13" xfId="0" applyNumberFormat="1" applyFont="1" applyFill="1" applyBorder="1" applyAlignment="1" applyProtection="1">
      <alignment vertical="center"/>
      <protection locked="0"/>
    </xf>
    <xf numFmtId="49" fontId="15" fillId="0" borderId="24" xfId="0" applyNumberFormat="1" applyFont="1" applyFill="1" applyBorder="1" applyAlignment="1" applyProtection="1">
      <alignment horizontal="left" vertical="center"/>
    </xf>
    <xf numFmtId="0" fontId="12" fillId="0" borderId="25" xfId="0" applyFont="1" applyFill="1" applyBorder="1" applyAlignment="1" applyProtection="1">
      <alignment vertical="center"/>
    </xf>
    <xf numFmtId="4" fontId="15" fillId="0" borderId="25" xfId="0" applyNumberFormat="1" applyFont="1" applyFill="1" applyBorder="1" applyAlignment="1" applyProtection="1">
      <alignment vertical="center"/>
    </xf>
    <xf numFmtId="0" fontId="14" fillId="0" borderId="25" xfId="0" applyFont="1" applyFill="1" applyBorder="1" applyAlignment="1" applyProtection="1">
      <alignment vertical="center"/>
      <protection locked="0"/>
    </xf>
    <xf numFmtId="0" fontId="15" fillId="0" borderId="25" xfId="0" applyFont="1" applyFill="1" applyBorder="1" applyAlignment="1" applyProtection="1">
      <alignment horizontal="right" vertical="center"/>
    </xf>
    <xf numFmtId="4" fontId="15" fillId="0" borderId="25" xfId="0" applyNumberFormat="1" applyFont="1" applyFill="1" applyBorder="1" applyAlignment="1" applyProtection="1">
      <alignment vertical="center"/>
      <protection locked="0"/>
    </xf>
    <xf numFmtId="4" fontId="15" fillId="0" borderId="26" xfId="0" applyNumberFormat="1" applyFont="1" applyFill="1" applyBorder="1" applyAlignment="1">
      <alignment vertical="center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4" fontId="1" fillId="0" borderId="10" xfId="0" applyNumberFormat="1" applyFont="1" applyFill="1" applyBorder="1" applyAlignment="1">
      <alignment vertical="center"/>
    </xf>
    <xf numFmtId="4" fontId="15" fillId="0" borderId="11" xfId="0" applyNumberFormat="1" applyFont="1" applyFill="1" applyBorder="1" applyAlignment="1">
      <alignment vertical="center"/>
    </xf>
    <xf numFmtId="0" fontId="12" fillId="0" borderId="13" xfId="0" applyFont="1" applyFill="1" applyBorder="1" applyAlignment="1" applyProtection="1">
      <alignment horizontal="justify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/>
    </xf>
    <xf numFmtId="4" fontId="1" fillId="0" borderId="13" xfId="0" applyNumberFormat="1" applyFont="1" applyFill="1" applyBorder="1" applyAlignment="1">
      <alignment vertical="center"/>
    </xf>
    <xf numFmtId="4" fontId="15" fillId="0" borderId="14" xfId="0" applyNumberFormat="1" applyFont="1" applyFill="1" applyBorder="1" applyAlignment="1">
      <alignment vertical="center"/>
    </xf>
    <xf numFmtId="4" fontId="12" fillId="0" borderId="14" xfId="0" applyNumberFormat="1" applyFont="1" applyBorder="1" applyAlignment="1">
      <alignment vertical="center"/>
    </xf>
    <xf numFmtId="4" fontId="8" fillId="7" borderId="5" xfId="0" applyNumberFormat="1" applyFont="1" applyFill="1" applyBorder="1" applyAlignment="1">
      <alignment vertical="center"/>
    </xf>
    <xf numFmtId="10" fontId="5" fillId="7" borderId="21" xfId="0" applyNumberFormat="1" applyFont="1" applyFill="1" applyBorder="1" applyAlignment="1">
      <alignment horizontal="center" vertical="center"/>
    </xf>
    <xf numFmtId="4" fontId="5" fillId="7" borderId="7" xfId="0" applyNumberFormat="1" applyFont="1" applyFill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10" fillId="3" borderId="12" xfId="0" applyFont="1" applyFill="1" applyBorder="1" applyAlignment="1">
      <alignment horizontal="left" vertical="center"/>
    </xf>
    <xf numFmtId="0" fontId="10" fillId="11" borderId="12" xfId="0" applyFont="1" applyFill="1" applyBorder="1" applyAlignment="1">
      <alignment horizontal="left" vertical="center"/>
    </xf>
    <xf numFmtId="0" fontId="10" fillId="5" borderId="12" xfId="0" applyFont="1" applyFill="1" applyBorder="1" applyAlignment="1">
      <alignment horizontal="left" vertical="center"/>
    </xf>
    <xf numFmtId="0" fontId="10" fillId="10" borderId="6" xfId="0" applyFont="1" applyFill="1" applyBorder="1" applyAlignment="1">
      <alignment horizontal="left" vertical="center"/>
    </xf>
    <xf numFmtId="0" fontId="10" fillId="8" borderId="6" xfId="0" applyFont="1" applyFill="1" applyBorder="1" applyAlignment="1">
      <alignment horizontal="left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F66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37"/>
  <sheetViews>
    <sheetView tabSelected="1" zoomScale="90" zoomScaleNormal="90" workbookViewId="0">
      <pane ySplit="11" topLeftCell="A12" activePane="bottomLeft" state="frozen"/>
      <selection pane="bottomLeft" activeCell="G1" sqref="G1:L1"/>
    </sheetView>
  </sheetViews>
  <sheetFormatPr defaultRowHeight="15" x14ac:dyDescent="0.25"/>
  <cols>
    <col min="1" max="1" width="9.7109375" style="17" customWidth="1"/>
    <col min="2" max="2" width="58.7109375" style="17" customWidth="1"/>
    <col min="3" max="3" width="10.28515625" style="100" customWidth="1"/>
    <col min="4" max="4" width="11.5703125" style="17" customWidth="1"/>
    <col min="5" max="5" width="12.42578125" style="17" customWidth="1"/>
    <col min="6" max="6" width="17.5703125" style="103" customWidth="1"/>
    <col min="7" max="7" width="9.85546875" style="102" customWidth="1"/>
    <col min="8" max="8" width="58.85546875" style="90" customWidth="1"/>
    <col min="9" max="9" width="11.140625" style="186" customWidth="1"/>
    <col min="10" max="10" width="14.140625" style="90" customWidth="1"/>
    <col min="11" max="11" width="13.42578125" style="17" customWidth="1"/>
    <col min="12" max="12" width="17.140625" style="103" customWidth="1"/>
    <col min="13" max="13" width="25.85546875" style="103" customWidth="1"/>
    <col min="14" max="14" width="16.85546875" style="90" customWidth="1"/>
    <col min="15" max="16384" width="9.140625" style="17"/>
  </cols>
  <sheetData>
    <row r="1" spans="1:183" ht="24.75" customHeight="1" thickBot="1" x14ac:dyDescent="0.3">
      <c r="A1" s="247" t="s">
        <v>20</v>
      </c>
      <c r="B1" s="248"/>
      <c r="C1" s="248"/>
      <c r="D1" s="248"/>
      <c r="E1" s="248"/>
      <c r="F1" s="248"/>
      <c r="G1" s="231" t="s">
        <v>82</v>
      </c>
      <c r="H1" s="249"/>
      <c r="I1" s="249"/>
      <c r="J1" s="249"/>
      <c r="K1" s="249"/>
      <c r="L1" s="232"/>
      <c r="M1" s="249" t="s">
        <v>101</v>
      </c>
      <c r="N1" s="232"/>
    </row>
    <row r="2" spans="1:183" s="2" customFormat="1" ht="18.75" customHeight="1" x14ac:dyDescent="0.25">
      <c r="A2" s="244" t="s">
        <v>77</v>
      </c>
      <c r="B2" s="245"/>
      <c r="C2" s="245"/>
      <c r="D2" s="245"/>
      <c r="E2" s="245"/>
      <c r="F2" s="246"/>
      <c r="G2" s="445" t="s">
        <v>148</v>
      </c>
      <c r="H2" s="446"/>
      <c r="I2" s="446"/>
      <c r="J2" s="446"/>
      <c r="K2" s="446"/>
      <c r="L2" s="447"/>
      <c r="M2" s="3"/>
      <c r="N2" s="15"/>
    </row>
    <row r="3" spans="1:183" s="2" customFormat="1" ht="18" customHeight="1" x14ac:dyDescent="0.25">
      <c r="A3" s="250" t="s">
        <v>76</v>
      </c>
      <c r="B3" s="251"/>
      <c r="C3" s="115" t="s">
        <v>121</v>
      </c>
      <c r="D3" s="109"/>
      <c r="E3" s="109"/>
      <c r="F3" s="219"/>
      <c r="G3" s="448" t="s">
        <v>116</v>
      </c>
      <c r="H3" s="108"/>
      <c r="I3" s="180"/>
      <c r="J3" s="108"/>
      <c r="K3" s="109"/>
      <c r="L3" s="110"/>
      <c r="M3" s="3"/>
      <c r="N3" s="15"/>
    </row>
    <row r="4" spans="1:183" s="2" customFormat="1" ht="18" customHeight="1" x14ac:dyDescent="0.25">
      <c r="A4" s="240" t="s">
        <v>120</v>
      </c>
      <c r="B4" s="241"/>
      <c r="C4" s="14" t="s">
        <v>85</v>
      </c>
      <c r="D4" s="11"/>
      <c r="E4" s="11"/>
      <c r="F4" s="12"/>
      <c r="G4" s="449" t="s">
        <v>116</v>
      </c>
      <c r="H4" s="113"/>
      <c r="I4" s="182"/>
      <c r="J4" s="113"/>
      <c r="K4" s="11"/>
      <c r="L4" s="114"/>
      <c r="M4" s="3"/>
      <c r="N4" s="15"/>
    </row>
    <row r="5" spans="1:183" s="2" customFormat="1" ht="18" customHeight="1" x14ac:dyDescent="0.25">
      <c r="A5" s="240" t="s">
        <v>137</v>
      </c>
      <c r="B5" s="241"/>
      <c r="C5" s="13" t="s">
        <v>122</v>
      </c>
      <c r="D5" s="9"/>
      <c r="E5" s="9"/>
      <c r="F5" s="10"/>
      <c r="G5" s="450" t="s">
        <v>124</v>
      </c>
      <c r="H5" s="111"/>
      <c r="I5" s="181"/>
      <c r="J5" s="111"/>
      <c r="K5" s="9"/>
      <c r="L5" s="112"/>
      <c r="M5" s="3"/>
      <c r="N5" s="15"/>
    </row>
    <row r="6" spans="1:183" s="2" customFormat="1" ht="18" customHeight="1" x14ac:dyDescent="0.25">
      <c r="A6" s="240" t="s">
        <v>138</v>
      </c>
      <c r="B6" s="241"/>
      <c r="C6" s="348" t="s">
        <v>135</v>
      </c>
      <c r="D6" s="349"/>
      <c r="E6" s="349"/>
      <c r="F6" s="350"/>
      <c r="G6" s="451" t="s">
        <v>136</v>
      </c>
      <c r="H6" s="351"/>
      <c r="I6" s="352"/>
      <c r="J6" s="351"/>
      <c r="K6" s="349"/>
      <c r="L6" s="353"/>
      <c r="M6" s="3"/>
      <c r="N6" s="15"/>
    </row>
    <row r="7" spans="1:183" s="2" customFormat="1" ht="18" customHeight="1" x14ac:dyDescent="0.25">
      <c r="A7" s="240" t="s">
        <v>126</v>
      </c>
      <c r="B7" s="241"/>
      <c r="C7" s="252" t="s">
        <v>123</v>
      </c>
      <c r="D7" s="253"/>
      <c r="E7" s="253"/>
      <c r="F7" s="254"/>
      <c r="G7" s="452" t="s">
        <v>125</v>
      </c>
      <c r="H7" s="255"/>
      <c r="I7" s="256"/>
      <c r="J7" s="255"/>
      <c r="K7" s="253"/>
      <c r="L7" s="257"/>
      <c r="M7" s="3"/>
      <c r="N7" s="15"/>
    </row>
    <row r="8" spans="1:183" s="2" customFormat="1" ht="18" customHeight="1" thickBot="1" x14ac:dyDescent="0.3">
      <c r="A8" s="233" t="s">
        <v>102</v>
      </c>
      <c r="B8" s="234"/>
      <c r="C8" s="283" t="s">
        <v>105</v>
      </c>
      <c r="D8" s="284"/>
      <c r="E8" s="284"/>
      <c r="F8" s="285"/>
      <c r="G8" s="453" t="s">
        <v>116</v>
      </c>
      <c r="H8" s="286"/>
      <c r="I8" s="287"/>
      <c r="J8" s="286"/>
      <c r="K8" s="284"/>
      <c r="L8" s="288"/>
      <c r="M8" s="3"/>
      <c r="N8" s="15"/>
    </row>
    <row r="9" spans="1:183" s="2" customFormat="1" ht="18" customHeight="1" thickBot="1" x14ac:dyDescent="0.3">
      <c r="A9" s="242" t="s">
        <v>103</v>
      </c>
      <c r="B9" s="243"/>
      <c r="C9" s="267" t="s">
        <v>104</v>
      </c>
      <c r="D9" s="268"/>
      <c r="E9" s="268"/>
      <c r="F9" s="269"/>
      <c r="G9" s="454" t="s">
        <v>116</v>
      </c>
      <c r="H9" s="270"/>
      <c r="I9" s="271"/>
      <c r="J9" s="270"/>
      <c r="K9" s="268"/>
      <c r="L9" s="272"/>
      <c r="M9" s="3"/>
      <c r="N9" s="15"/>
    </row>
    <row r="10" spans="1:183" ht="11.25" customHeight="1" x14ac:dyDescent="0.25">
      <c r="A10" s="213"/>
      <c r="B10" s="18"/>
      <c r="C10" s="214"/>
      <c r="D10" s="18"/>
      <c r="E10" s="18"/>
      <c r="F10" s="215"/>
      <c r="G10" s="107"/>
      <c r="H10" s="24"/>
      <c r="I10" s="179"/>
      <c r="J10" s="24"/>
      <c r="K10" s="21"/>
      <c r="L10" s="170"/>
      <c r="M10" s="23"/>
      <c r="N10" s="19"/>
    </row>
    <row r="11" spans="1:183" s="8" customFormat="1" ht="30" x14ac:dyDescent="0.25">
      <c r="A11" s="4" t="s">
        <v>21</v>
      </c>
      <c r="B11" s="5" t="s">
        <v>22</v>
      </c>
      <c r="C11" s="5" t="s">
        <v>25</v>
      </c>
      <c r="D11" s="5" t="s">
        <v>23</v>
      </c>
      <c r="E11" s="5" t="s">
        <v>24</v>
      </c>
      <c r="F11" s="7" t="s">
        <v>81</v>
      </c>
      <c r="G11" s="5" t="s">
        <v>21</v>
      </c>
      <c r="H11" s="5" t="s">
        <v>22</v>
      </c>
      <c r="I11" s="5" t="s">
        <v>25</v>
      </c>
      <c r="J11" s="5" t="s">
        <v>23</v>
      </c>
      <c r="K11" s="5" t="s">
        <v>24</v>
      </c>
      <c r="L11" s="7" t="s">
        <v>81</v>
      </c>
      <c r="M11" s="6" t="s">
        <v>86</v>
      </c>
      <c r="N11" s="16" t="s">
        <v>84</v>
      </c>
    </row>
    <row r="12" spans="1:183" x14ac:dyDescent="0.25">
      <c r="A12" s="20"/>
      <c r="B12" s="21"/>
      <c r="C12" s="22"/>
      <c r="D12" s="21"/>
      <c r="E12" s="21"/>
      <c r="F12" s="170"/>
      <c r="G12" s="107"/>
      <c r="H12" s="24"/>
      <c r="I12" s="179"/>
      <c r="J12" s="24"/>
      <c r="K12" s="21"/>
      <c r="L12" s="170"/>
      <c r="M12" s="23"/>
      <c r="N12" s="19"/>
    </row>
    <row r="13" spans="1:183" s="33" customFormat="1" x14ac:dyDescent="0.25">
      <c r="A13" s="25" t="s">
        <v>0</v>
      </c>
      <c r="B13" s="26" t="s">
        <v>1</v>
      </c>
      <c r="C13" s="27"/>
      <c r="D13" s="28"/>
      <c r="E13" s="29"/>
      <c r="F13" s="173"/>
      <c r="G13" s="25" t="s">
        <v>0</v>
      </c>
      <c r="H13" s="26" t="s">
        <v>1</v>
      </c>
      <c r="I13" s="183"/>
      <c r="J13" s="30"/>
      <c r="K13" s="31"/>
      <c r="L13" s="32"/>
      <c r="M13" s="23"/>
      <c r="N13" s="32"/>
    </row>
    <row r="14" spans="1:183" s="39" customFormat="1" x14ac:dyDescent="0.25">
      <c r="A14" s="34"/>
      <c r="B14" s="35"/>
      <c r="C14" s="36"/>
      <c r="D14" s="37"/>
      <c r="E14" s="38"/>
      <c r="F14" s="174"/>
      <c r="G14" s="198"/>
      <c r="H14" s="30"/>
      <c r="I14" s="183"/>
      <c r="J14" s="30"/>
      <c r="K14" s="31"/>
      <c r="L14" s="32"/>
      <c r="M14" s="23"/>
      <c r="N14" s="32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</row>
    <row r="15" spans="1:183" s="39" customFormat="1" ht="45" x14ac:dyDescent="0.25">
      <c r="A15" s="34" t="s">
        <v>2</v>
      </c>
      <c r="B15" s="82" t="s">
        <v>54</v>
      </c>
      <c r="C15" s="27"/>
      <c r="D15" s="28"/>
      <c r="E15" s="29"/>
      <c r="F15" s="173"/>
      <c r="G15" s="199" t="s">
        <v>2</v>
      </c>
      <c r="H15" s="41" t="s">
        <v>54</v>
      </c>
      <c r="I15" s="42"/>
      <c r="J15" s="43"/>
      <c r="K15" s="44"/>
      <c r="L15" s="171"/>
      <c r="M15" s="23"/>
      <c r="N15" s="32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</row>
    <row r="16" spans="1:183" s="39" customFormat="1" x14ac:dyDescent="0.25">
      <c r="A16" s="148"/>
      <c r="B16" s="392"/>
      <c r="C16" s="393" t="s">
        <v>3</v>
      </c>
      <c r="D16" s="150">
        <v>1</v>
      </c>
      <c r="E16" s="121">
        <v>500</v>
      </c>
      <c r="F16" s="50">
        <f>D16*E16</f>
        <v>500</v>
      </c>
      <c r="G16" s="200"/>
      <c r="H16" s="46"/>
      <c r="I16" s="47" t="s">
        <v>3</v>
      </c>
      <c r="J16" s="48">
        <v>1</v>
      </c>
      <c r="K16" s="49">
        <v>500</v>
      </c>
      <c r="L16" s="147">
        <f>J16*K16</f>
        <v>500</v>
      </c>
      <c r="M16" s="116" t="s">
        <v>121</v>
      </c>
      <c r="N16" s="50">
        <f>IF(OR(M16="NOVA STAVKA",M16="ZAMJENSKA STAVKA",M16="IZMIJENJENA STAVKA"),L16,0)</f>
        <v>0</v>
      </c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</row>
    <row r="17" spans="1:183" s="39" customFormat="1" x14ac:dyDescent="0.25">
      <c r="A17" s="394" t="s">
        <v>4</v>
      </c>
      <c r="B17" s="395" t="s">
        <v>55</v>
      </c>
      <c r="C17" s="396"/>
      <c r="D17" s="397"/>
      <c r="E17" s="398"/>
      <c r="F17" s="399"/>
      <c r="G17" s="201" t="s">
        <v>4</v>
      </c>
      <c r="H17" s="51" t="s">
        <v>55</v>
      </c>
      <c r="I17" s="52"/>
      <c r="J17" s="53"/>
      <c r="K17" s="54"/>
      <c r="L17" s="172"/>
      <c r="M17" s="23"/>
      <c r="N17" s="32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  <c r="EZ17" s="33"/>
      <c r="FA17" s="33"/>
      <c r="FB17" s="33"/>
      <c r="FC17" s="33"/>
      <c r="FD17" s="33"/>
      <c r="FE17" s="3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</row>
    <row r="18" spans="1:183" s="39" customFormat="1" x14ac:dyDescent="0.25">
      <c r="A18" s="148"/>
      <c r="B18" s="392"/>
      <c r="C18" s="400" t="s">
        <v>5</v>
      </c>
      <c r="D18" s="150">
        <v>80</v>
      </c>
      <c r="E18" s="121">
        <v>40</v>
      </c>
      <c r="F18" s="50">
        <f>D18*E18</f>
        <v>3200</v>
      </c>
      <c r="G18" s="200"/>
      <c r="H18" s="46"/>
      <c r="I18" s="55" t="s">
        <v>5</v>
      </c>
      <c r="J18" s="48">
        <v>80</v>
      </c>
      <c r="K18" s="49">
        <v>40</v>
      </c>
      <c r="L18" s="147">
        <f>J18*K18</f>
        <v>3200</v>
      </c>
      <c r="M18" s="116" t="s">
        <v>121</v>
      </c>
      <c r="N18" s="50">
        <f t="shared" ref="N18:N33" si="0">IF(OR(M18="NOVA STAVKA",M18="ZAMJENSKA STAVKA",M18="IZMIJENJENA STAVKA"),L18,0)</f>
        <v>0</v>
      </c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</row>
    <row r="19" spans="1:183" s="39" customFormat="1" x14ac:dyDescent="0.25">
      <c r="A19" s="34" t="s">
        <v>6</v>
      </c>
      <c r="B19" s="82" t="s">
        <v>56</v>
      </c>
      <c r="C19" s="401"/>
      <c r="D19" s="28"/>
      <c r="E19" s="65"/>
      <c r="F19" s="32"/>
      <c r="G19" s="199" t="s">
        <v>6</v>
      </c>
      <c r="H19" s="41" t="s">
        <v>56</v>
      </c>
      <c r="I19" s="56"/>
      <c r="J19" s="43"/>
      <c r="K19" s="57"/>
      <c r="L19" s="144"/>
      <c r="M19" s="23"/>
      <c r="N19" s="32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</row>
    <row r="20" spans="1:183" s="39" customFormat="1" ht="90" x14ac:dyDescent="0.25">
      <c r="A20" s="34"/>
      <c r="B20" s="82" t="s">
        <v>7</v>
      </c>
      <c r="C20" s="401"/>
      <c r="D20" s="28"/>
      <c r="E20" s="65"/>
      <c r="F20" s="32"/>
      <c r="G20" s="199"/>
      <c r="H20" s="41" t="s">
        <v>7</v>
      </c>
      <c r="I20" s="56"/>
      <c r="J20" s="43"/>
      <c r="K20" s="57"/>
      <c r="L20" s="144"/>
      <c r="M20" s="23"/>
      <c r="N20" s="32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</row>
    <row r="21" spans="1:183" s="39" customFormat="1" x14ac:dyDescent="0.25">
      <c r="A21" s="148"/>
      <c r="B21" s="392"/>
      <c r="C21" s="393" t="s">
        <v>8</v>
      </c>
      <c r="D21" s="150">
        <v>1</v>
      </c>
      <c r="E21" s="121">
        <v>8000</v>
      </c>
      <c r="F21" s="50">
        <f>D21*E21</f>
        <v>8000</v>
      </c>
      <c r="G21" s="200"/>
      <c r="H21" s="46"/>
      <c r="I21" s="47" t="s">
        <v>8</v>
      </c>
      <c r="J21" s="48">
        <v>1</v>
      </c>
      <c r="K21" s="49">
        <v>8000</v>
      </c>
      <c r="L21" s="147">
        <f>J21*K21</f>
        <v>8000</v>
      </c>
      <c r="M21" s="116" t="s">
        <v>121</v>
      </c>
      <c r="N21" s="50">
        <f t="shared" si="0"/>
        <v>0</v>
      </c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3"/>
      <c r="FZ21" s="33"/>
      <c r="GA21" s="33"/>
    </row>
    <row r="22" spans="1:183" s="58" customFormat="1" ht="15.75" x14ac:dyDescent="0.25">
      <c r="A22" s="34" t="s">
        <v>9</v>
      </c>
      <c r="B22" s="82" t="s">
        <v>128</v>
      </c>
      <c r="C22" s="402"/>
      <c r="D22" s="403"/>
      <c r="E22" s="404"/>
      <c r="F22" s="405"/>
      <c r="G22" s="205" t="s">
        <v>9</v>
      </c>
      <c r="H22" s="117" t="s">
        <v>129</v>
      </c>
      <c r="I22" s="258"/>
      <c r="J22" s="259"/>
      <c r="K22" s="260"/>
      <c r="L22" s="261"/>
      <c r="M22" s="23"/>
      <c r="N22" s="32"/>
    </row>
    <row r="23" spans="1:183" s="58" customFormat="1" ht="75" x14ac:dyDescent="0.25">
      <c r="A23" s="406"/>
      <c r="B23" s="82" t="s">
        <v>10</v>
      </c>
      <c r="C23" s="402"/>
      <c r="D23" s="403"/>
      <c r="E23" s="404"/>
      <c r="F23" s="405"/>
      <c r="G23" s="262"/>
      <c r="H23" s="117" t="s">
        <v>127</v>
      </c>
      <c r="I23" s="258"/>
      <c r="J23" s="259"/>
      <c r="K23" s="260"/>
      <c r="L23" s="261"/>
      <c r="M23" s="23"/>
      <c r="N23" s="32"/>
    </row>
    <row r="24" spans="1:183" s="58" customFormat="1" ht="15.75" x14ac:dyDescent="0.25">
      <c r="A24" s="406"/>
      <c r="B24" s="82" t="s">
        <v>11</v>
      </c>
      <c r="C24" s="402"/>
      <c r="D24" s="403"/>
      <c r="E24" s="404"/>
      <c r="F24" s="405"/>
      <c r="G24" s="262"/>
      <c r="H24" s="117" t="s">
        <v>11</v>
      </c>
      <c r="I24" s="258"/>
      <c r="J24" s="259"/>
      <c r="K24" s="260"/>
      <c r="L24" s="261"/>
      <c r="M24" s="23"/>
      <c r="N24" s="32"/>
    </row>
    <row r="25" spans="1:183" s="58" customFormat="1" ht="15.75" x14ac:dyDescent="0.25">
      <c r="A25" s="407"/>
      <c r="B25" s="408"/>
      <c r="C25" s="393" t="s">
        <v>3</v>
      </c>
      <c r="D25" s="150">
        <v>10</v>
      </c>
      <c r="E25" s="121">
        <v>400</v>
      </c>
      <c r="F25" s="50">
        <f>D25*E25</f>
        <v>4000</v>
      </c>
      <c r="G25" s="266"/>
      <c r="H25" s="263"/>
      <c r="I25" s="264" t="s">
        <v>3</v>
      </c>
      <c r="J25" s="265">
        <v>15</v>
      </c>
      <c r="K25" s="120">
        <v>400</v>
      </c>
      <c r="L25" s="141">
        <f>J25*K25</f>
        <v>6000</v>
      </c>
      <c r="M25" s="116" t="s">
        <v>123</v>
      </c>
      <c r="N25" s="50">
        <f t="shared" si="0"/>
        <v>6000</v>
      </c>
    </row>
    <row r="26" spans="1:183" s="58" customFormat="1" ht="15.75" x14ac:dyDescent="0.25">
      <c r="A26" s="34" t="s">
        <v>12</v>
      </c>
      <c r="B26" s="82" t="s">
        <v>13</v>
      </c>
      <c r="C26" s="409"/>
      <c r="D26" s="28"/>
      <c r="E26" s="65"/>
      <c r="F26" s="32"/>
      <c r="G26" s="199" t="s">
        <v>12</v>
      </c>
      <c r="H26" s="41" t="s">
        <v>13</v>
      </c>
      <c r="I26" s="59"/>
      <c r="J26" s="43"/>
      <c r="K26" s="57"/>
      <c r="L26" s="144"/>
      <c r="M26" s="23"/>
      <c r="N26" s="32"/>
    </row>
    <row r="27" spans="1:183" s="39" customFormat="1" ht="45" x14ac:dyDescent="0.25">
      <c r="A27" s="34"/>
      <c r="B27" s="410" t="s">
        <v>14</v>
      </c>
      <c r="C27" s="27"/>
      <c r="D27" s="28"/>
      <c r="E27" s="65"/>
      <c r="F27" s="32"/>
      <c r="G27" s="199"/>
      <c r="H27" s="60" t="s">
        <v>14</v>
      </c>
      <c r="I27" s="42"/>
      <c r="J27" s="43"/>
      <c r="K27" s="57"/>
      <c r="L27" s="144"/>
      <c r="M27" s="23"/>
      <c r="N27" s="32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  <c r="CX27" s="33"/>
      <c r="CY27" s="33"/>
      <c r="CZ27" s="33"/>
      <c r="DA27" s="33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  <c r="DY27" s="33"/>
      <c r="DZ27" s="33"/>
      <c r="EA27" s="33"/>
      <c r="EB27" s="33"/>
      <c r="EC27" s="33"/>
      <c r="ED27" s="33"/>
      <c r="EE27" s="33"/>
      <c r="EF27" s="33"/>
      <c r="EG27" s="33"/>
      <c r="EH27" s="33"/>
      <c r="EI27" s="33"/>
      <c r="EJ27" s="33"/>
      <c r="EK27" s="33"/>
      <c r="EL27" s="33"/>
      <c r="EM27" s="33"/>
      <c r="EN27" s="33"/>
      <c r="EO27" s="33"/>
      <c r="EP27" s="33"/>
      <c r="EQ27" s="33"/>
      <c r="ER27" s="33"/>
      <c r="ES27" s="33"/>
      <c r="ET27" s="33"/>
      <c r="EU27" s="33"/>
      <c r="EV27" s="33"/>
      <c r="EW27" s="33"/>
      <c r="EX27" s="33"/>
      <c r="EY27" s="33"/>
      <c r="EZ27" s="33"/>
      <c r="FA27" s="33"/>
      <c r="FB27" s="33"/>
      <c r="FC27" s="33"/>
      <c r="FD27" s="33"/>
      <c r="FE27" s="33"/>
      <c r="FF27" s="33"/>
      <c r="FG27" s="33"/>
      <c r="FH27" s="33"/>
      <c r="FI27" s="33"/>
      <c r="FJ27" s="33"/>
      <c r="FK27" s="33"/>
      <c r="FL27" s="33"/>
      <c r="FM27" s="33"/>
      <c r="FN27" s="33"/>
      <c r="FO27" s="33"/>
      <c r="FP27" s="33"/>
      <c r="FQ27" s="33"/>
      <c r="FR27" s="33"/>
      <c r="FS27" s="33"/>
      <c r="FT27" s="33"/>
      <c r="FU27" s="33"/>
      <c r="FV27" s="33"/>
      <c r="FW27" s="33"/>
      <c r="FX27" s="33"/>
      <c r="FY27" s="33"/>
      <c r="FZ27" s="33"/>
      <c r="GA27" s="33"/>
    </row>
    <row r="28" spans="1:183" s="39" customFormat="1" ht="30" x14ac:dyDescent="0.25">
      <c r="A28" s="34"/>
      <c r="B28" s="343" t="s">
        <v>15</v>
      </c>
      <c r="C28" s="27"/>
      <c r="D28" s="28"/>
      <c r="E28" s="65"/>
      <c r="F28" s="32"/>
      <c r="G28" s="199"/>
      <c r="H28" s="61" t="s">
        <v>15</v>
      </c>
      <c r="I28" s="42"/>
      <c r="J28" s="43"/>
      <c r="K28" s="57"/>
      <c r="L28" s="144"/>
      <c r="M28" s="23"/>
      <c r="N28" s="32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  <c r="DX28" s="33"/>
      <c r="DY28" s="33"/>
      <c r="DZ28" s="33"/>
      <c r="EA28" s="33"/>
      <c r="EB28" s="33"/>
      <c r="EC28" s="33"/>
      <c r="ED28" s="33"/>
      <c r="EE28" s="33"/>
      <c r="EF28" s="33"/>
      <c r="EG28" s="33"/>
      <c r="EH28" s="33"/>
      <c r="EI28" s="33"/>
      <c r="EJ28" s="33"/>
      <c r="EK28" s="33"/>
      <c r="EL28" s="33"/>
      <c r="EM28" s="33"/>
      <c r="EN28" s="33"/>
      <c r="EO28" s="33"/>
      <c r="EP28" s="33"/>
      <c r="EQ28" s="33"/>
      <c r="ER28" s="33"/>
      <c r="ES28" s="33"/>
      <c r="ET28" s="33"/>
      <c r="EU28" s="33"/>
      <c r="EV28" s="33"/>
      <c r="EW28" s="33"/>
      <c r="EX28" s="33"/>
      <c r="EY28" s="33"/>
      <c r="EZ28" s="33"/>
      <c r="FA28" s="33"/>
      <c r="FB28" s="33"/>
      <c r="FC28" s="33"/>
      <c r="FD28" s="33"/>
      <c r="FE28" s="33"/>
      <c r="FF28" s="33"/>
      <c r="FG28" s="33"/>
      <c r="FH28" s="33"/>
      <c r="FI28" s="33"/>
      <c r="FJ28" s="33"/>
      <c r="FK28" s="33"/>
      <c r="FL28" s="33"/>
      <c r="FM28" s="33"/>
      <c r="FN28" s="33"/>
      <c r="FO28" s="33"/>
      <c r="FP28" s="33"/>
      <c r="FQ28" s="33"/>
      <c r="FR28" s="33"/>
      <c r="FS28" s="33"/>
      <c r="FT28" s="33"/>
      <c r="FU28" s="33"/>
      <c r="FV28" s="33"/>
      <c r="FW28" s="33"/>
      <c r="FX28" s="33"/>
      <c r="FY28" s="33"/>
      <c r="FZ28" s="33"/>
      <c r="GA28" s="33"/>
    </row>
    <row r="29" spans="1:183" s="39" customFormat="1" ht="30" x14ac:dyDescent="0.25">
      <c r="A29" s="34"/>
      <c r="B29" s="410" t="s">
        <v>16</v>
      </c>
      <c r="C29" s="27"/>
      <c r="D29" s="28"/>
      <c r="E29" s="65"/>
      <c r="F29" s="32"/>
      <c r="G29" s="199"/>
      <c r="H29" s="60" t="s">
        <v>16</v>
      </c>
      <c r="I29" s="42"/>
      <c r="J29" s="43"/>
      <c r="K29" s="57"/>
      <c r="L29" s="144"/>
      <c r="M29" s="23"/>
      <c r="N29" s="32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  <c r="CX29" s="33"/>
      <c r="CY29" s="33"/>
      <c r="CZ29" s="33"/>
      <c r="DA29" s="33"/>
      <c r="DB29" s="33"/>
      <c r="DC29" s="33"/>
      <c r="DD29" s="33"/>
      <c r="DE29" s="33"/>
      <c r="DF29" s="33"/>
      <c r="DG29" s="33"/>
      <c r="DH29" s="33"/>
      <c r="DI29" s="33"/>
      <c r="DJ29" s="33"/>
      <c r="DK29" s="33"/>
      <c r="DL29" s="33"/>
      <c r="DM29" s="33"/>
      <c r="DN29" s="33"/>
      <c r="DO29" s="33"/>
      <c r="DP29" s="33"/>
      <c r="DQ29" s="33"/>
      <c r="DR29" s="33"/>
      <c r="DS29" s="33"/>
      <c r="DT29" s="33"/>
      <c r="DU29" s="33"/>
      <c r="DV29" s="33"/>
      <c r="DW29" s="33"/>
      <c r="DX29" s="33"/>
      <c r="DY29" s="33"/>
      <c r="DZ29" s="33"/>
      <c r="EA29" s="33"/>
      <c r="EB29" s="33"/>
      <c r="EC29" s="33"/>
      <c r="ED29" s="33"/>
      <c r="EE29" s="33"/>
      <c r="EF29" s="33"/>
      <c r="EG29" s="33"/>
      <c r="EH29" s="33"/>
      <c r="EI29" s="33"/>
      <c r="EJ29" s="33"/>
      <c r="EK29" s="33"/>
      <c r="EL29" s="33"/>
      <c r="EM29" s="33"/>
      <c r="EN29" s="33"/>
      <c r="EO29" s="33"/>
      <c r="EP29" s="33"/>
      <c r="EQ29" s="33"/>
      <c r="ER29" s="33"/>
      <c r="ES29" s="33"/>
      <c r="ET29" s="33"/>
      <c r="EU29" s="33"/>
      <c r="EV29" s="33"/>
      <c r="EW29" s="33"/>
      <c r="EX29" s="33"/>
      <c r="EY29" s="33"/>
      <c r="EZ29" s="33"/>
      <c r="FA29" s="33"/>
      <c r="FB29" s="33"/>
      <c r="FC29" s="33"/>
      <c r="FD29" s="33"/>
      <c r="FE29" s="33"/>
      <c r="FF29" s="33"/>
      <c r="FG29" s="33"/>
      <c r="FH29" s="33"/>
      <c r="FI29" s="33"/>
      <c r="FJ29" s="33"/>
      <c r="FK29" s="33"/>
      <c r="FL29" s="33"/>
      <c r="FM29" s="33"/>
      <c r="FN29" s="33"/>
      <c r="FO29" s="33"/>
      <c r="FP29" s="33"/>
      <c r="FQ29" s="33"/>
      <c r="FR29" s="33"/>
      <c r="FS29" s="33"/>
      <c r="FT29" s="33"/>
      <c r="FU29" s="33"/>
      <c r="FV29" s="33"/>
      <c r="FW29" s="33"/>
      <c r="FX29" s="33"/>
      <c r="FY29" s="33"/>
      <c r="FZ29" s="33"/>
      <c r="GA29" s="33"/>
    </row>
    <row r="30" spans="1:183" s="39" customFormat="1" x14ac:dyDescent="0.25">
      <c r="A30" s="34"/>
      <c r="B30" s="82" t="s">
        <v>17</v>
      </c>
      <c r="C30" s="27"/>
      <c r="D30" s="28"/>
      <c r="E30" s="65"/>
      <c r="F30" s="32"/>
      <c r="G30" s="199"/>
      <c r="H30" s="41" t="s">
        <v>17</v>
      </c>
      <c r="I30" s="42"/>
      <c r="J30" s="43"/>
      <c r="K30" s="57"/>
      <c r="L30" s="144"/>
      <c r="M30" s="23"/>
      <c r="N30" s="32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</row>
    <row r="31" spans="1:183" s="39" customFormat="1" ht="21" customHeight="1" x14ac:dyDescent="0.25">
      <c r="A31" s="148"/>
      <c r="B31" s="411"/>
      <c r="C31" s="393" t="s">
        <v>18</v>
      </c>
      <c r="D31" s="150">
        <v>300</v>
      </c>
      <c r="E31" s="121">
        <v>20</v>
      </c>
      <c r="F31" s="50">
        <f>D31*E31</f>
        <v>6000</v>
      </c>
      <c r="G31" s="200"/>
      <c r="H31" s="62"/>
      <c r="I31" s="47" t="s">
        <v>18</v>
      </c>
      <c r="J31" s="48">
        <v>300</v>
      </c>
      <c r="K31" s="49">
        <v>20</v>
      </c>
      <c r="L31" s="147">
        <f>J31*K31</f>
        <v>6000</v>
      </c>
      <c r="M31" s="116" t="s">
        <v>121</v>
      </c>
      <c r="N31" s="50">
        <f t="shared" si="0"/>
        <v>0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  <c r="CX31" s="33"/>
      <c r="CY31" s="33"/>
      <c r="CZ31" s="33"/>
      <c r="DA31" s="33"/>
      <c r="DB31" s="33"/>
      <c r="DC31" s="33"/>
      <c r="DD31" s="33"/>
      <c r="DE31" s="33"/>
      <c r="DF31" s="33"/>
      <c r="DG31" s="33"/>
      <c r="DH31" s="33"/>
      <c r="DI31" s="33"/>
      <c r="DJ31" s="33"/>
      <c r="DK31" s="33"/>
      <c r="DL31" s="33"/>
      <c r="DM31" s="33"/>
      <c r="DN31" s="33"/>
      <c r="DO31" s="33"/>
      <c r="DP31" s="33"/>
      <c r="DQ31" s="33"/>
      <c r="DR31" s="33"/>
      <c r="DS31" s="33"/>
      <c r="DT31" s="33"/>
      <c r="DU31" s="33"/>
      <c r="DV31" s="33"/>
      <c r="DW31" s="33"/>
      <c r="DX31" s="33"/>
      <c r="DY31" s="33"/>
      <c r="DZ31" s="33"/>
      <c r="EA31" s="33"/>
      <c r="EB31" s="33"/>
      <c r="EC31" s="33"/>
      <c r="ED31" s="33"/>
      <c r="EE31" s="33"/>
      <c r="EF31" s="33"/>
      <c r="EG31" s="33"/>
      <c r="EH31" s="33"/>
      <c r="EI31" s="33"/>
      <c r="EJ31" s="33"/>
      <c r="EK31" s="33"/>
      <c r="EL31" s="33"/>
      <c r="EM31" s="33"/>
      <c r="EN31" s="33"/>
      <c r="EO31" s="33"/>
      <c r="EP31" s="33"/>
      <c r="EQ31" s="33"/>
      <c r="ER31" s="33"/>
      <c r="ES31" s="33"/>
      <c r="ET31" s="33"/>
      <c r="EU31" s="33"/>
      <c r="EV31" s="33"/>
      <c r="EW31" s="33"/>
      <c r="EX31" s="33"/>
      <c r="EY31" s="33"/>
      <c r="EZ31" s="33"/>
      <c r="FA31" s="33"/>
      <c r="FB31" s="33"/>
      <c r="FC31" s="33"/>
      <c r="FD31" s="33"/>
      <c r="FE31" s="33"/>
      <c r="FF31" s="33"/>
      <c r="FG31" s="33"/>
      <c r="FH31" s="33"/>
      <c r="FI31" s="33"/>
      <c r="FJ31" s="33"/>
      <c r="FK31" s="33"/>
      <c r="FL31" s="33"/>
      <c r="FM31" s="33"/>
      <c r="FN31" s="33"/>
      <c r="FO31" s="33"/>
      <c r="FP31" s="33"/>
      <c r="FQ31" s="33"/>
      <c r="FR31" s="33"/>
      <c r="FS31" s="33"/>
      <c r="FT31" s="33"/>
      <c r="FU31" s="33"/>
      <c r="FV31" s="33"/>
      <c r="FW31" s="33"/>
      <c r="FX31" s="33"/>
      <c r="FY31" s="33"/>
      <c r="FZ31" s="33"/>
      <c r="GA31" s="33"/>
    </row>
    <row r="32" spans="1:183" s="39" customFormat="1" ht="20.25" customHeight="1" x14ac:dyDescent="0.25">
      <c r="A32" s="34"/>
      <c r="B32" s="89"/>
      <c r="C32" s="84"/>
      <c r="D32" s="28"/>
      <c r="E32" s="77"/>
      <c r="F32" s="154"/>
      <c r="G32" s="220" t="s">
        <v>87</v>
      </c>
      <c r="H32" s="221" t="s">
        <v>114</v>
      </c>
      <c r="I32" s="190"/>
      <c r="J32" s="87"/>
      <c r="K32" s="189"/>
      <c r="L32" s="177"/>
      <c r="M32" s="23"/>
      <c r="N32" s="32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3"/>
      <c r="DJ32" s="33"/>
      <c r="DK32" s="33"/>
      <c r="DL32" s="33"/>
      <c r="DM32" s="33"/>
      <c r="DN32" s="33"/>
      <c r="DO32" s="33"/>
      <c r="DP32" s="33"/>
      <c r="DQ32" s="33"/>
      <c r="DR32" s="33"/>
      <c r="DS32" s="33"/>
      <c r="DT32" s="33"/>
      <c r="DU32" s="33"/>
      <c r="DV32" s="33"/>
      <c r="DW32" s="33"/>
      <c r="DX32" s="33"/>
      <c r="DY32" s="33"/>
      <c r="DZ32" s="33"/>
      <c r="EA32" s="33"/>
      <c r="EB32" s="33"/>
      <c r="EC32" s="33"/>
      <c r="ED32" s="33"/>
      <c r="EE32" s="33"/>
      <c r="EF32" s="33"/>
      <c r="EG32" s="33"/>
      <c r="EH32" s="33"/>
      <c r="EI32" s="33"/>
      <c r="EJ32" s="33"/>
      <c r="EK32" s="33"/>
      <c r="EL32" s="33"/>
      <c r="EM32" s="33"/>
      <c r="EN32" s="33"/>
      <c r="EO32" s="33"/>
      <c r="EP32" s="33"/>
      <c r="EQ32" s="33"/>
      <c r="ER32" s="33"/>
      <c r="ES32" s="33"/>
      <c r="ET32" s="33"/>
      <c r="EU32" s="33"/>
      <c r="EV32" s="33"/>
      <c r="EW32" s="33"/>
      <c r="EX32" s="33"/>
      <c r="EY32" s="33"/>
      <c r="EZ32" s="33"/>
      <c r="FA32" s="33"/>
      <c r="FB32" s="33"/>
      <c r="FC32" s="33"/>
      <c r="FD32" s="33"/>
      <c r="FE32" s="33"/>
      <c r="FF32" s="33"/>
      <c r="FG32" s="33"/>
      <c r="FH32" s="33"/>
      <c r="FI32" s="33"/>
      <c r="FJ32" s="33"/>
      <c r="FK32" s="33"/>
      <c r="FL32" s="33"/>
      <c r="FM32" s="33"/>
      <c r="FN32" s="33"/>
      <c r="FO32" s="33"/>
      <c r="FP32" s="33"/>
      <c r="FQ32" s="33"/>
      <c r="FR32" s="33"/>
      <c r="FS32" s="33"/>
      <c r="FT32" s="33"/>
      <c r="FU32" s="33"/>
      <c r="FV32" s="33"/>
      <c r="FW32" s="33"/>
      <c r="FX32" s="33"/>
      <c r="FY32" s="33"/>
      <c r="FZ32" s="33"/>
      <c r="GA32" s="33"/>
    </row>
    <row r="33" spans="1:183" s="39" customFormat="1" ht="20.25" customHeight="1" x14ac:dyDescent="0.25">
      <c r="A33" s="148"/>
      <c r="B33" s="153"/>
      <c r="C33" s="149"/>
      <c r="D33" s="150"/>
      <c r="E33" s="121"/>
      <c r="F33" s="155"/>
      <c r="G33" s="222"/>
      <c r="H33" s="191"/>
      <c r="I33" s="187" t="s">
        <v>8</v>
      </c>
      <c r="J33" s="163">
        <v>1</v>
      </c>
      <c r="K33" s="164">
        <v>50000</v>
      </c>
      <c r="L33" s="188">
        <f>J33*K33</f>
        <v>50000</v>
      </c>
      <c r="M33" s="116" t="s">
        <v>122</v>
      </c>
      <c r="N33" s="50">
        <f t="shared" si="0"/>
        <v>50000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  <c r="DB33" s="33"/>
      <c r="DC33" s="33"/>
      <c r="DD33" s="33"/>
      <c r="DE33" s="33"/>
      <c r="DF33" s="33"/>
      <c r="DG33" s="33"/>
      <c r="DH33" s="33"/>
      <c r="DI33" s="33"/>
      <c r="DJ33" s="33"/>
      <c r="DK33" s="33"/>
      <c r="DL33" s="33"/>
      <c r="DM33" s="33"/>
      <c r="DN33" s="33"/>
      <c r="DO33" s="33"/>
      <c r="DP33" s="33"/>
      <c r="DQ33" s="33"/>
      <c r="DR33" s="33"/>
      <c r="DS33" s="33"/>
      <c r="DT33" s="33"/>
      <c r="DU33" s="33"/>
      <c r="DV33" s="33"/>
      <c r="DW33" s="33"/>
      <c r="DX33" s="33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  <c r="EN33" s="33"/>
      <c r="EO33" s="33"/>
      <c r="EP33" s="33"/>
      <c r="EQ33" s="33"/>
      <c r="ER33" s="33"/>
      <c r="ES33" s="33"/>
      <c r="ET33" s="33"/>
      <c r="EU33" s="33"/>
      <c r="EV33" s="33"/>
      <c r="EW33" s="33"/>
      <c r="EX33" s="33"/>
      <c r="EY33" s="33"/>
      <c r="EZ33" s="33"/>
      <c r="FA33" s="33"/>
      <c r="FB33" s="33"/>
      <c r="FC33" s="33"/>
      <c r="FD33" s="33"/>
      <c r="FE33" s="33"/>
      <c r="FF33" s="33"/>
      <c r="FG33" s="33"/>
      <c r="FH33" s="33"/>
      <c r="FI33" s="33"/>
      <c r="FJ33" s="33"/>
      <c r="FK33" s="33"/>
      <c r="FL33" s="33"/>
      <c r="FM33" s="33"/>
      <c r="FN33" s="33"/>
      <c r="FO33" s="33"/>
      <c r="FP33" s="33"/>
      <c r="FQ33" s="33"/>
      <c r="FR33" s="33"/>
      <c r="FS33" s="33"/>
      <c r="FT33" s="33"/>
      <c r="FU33" s="33"/>
      <c r="FV33" s="33"/>
      <c r="FW33" s="33"/>
      <c r="FX33" s="33"/>
      <c r="FY33" s="33"/>
      <c r="FZ33" s="33"/>
      <c r="GA33" s="33"/>
    </row>
    <row r="34" spans="1:183" s="39" customFormat="1" x14ac:dyDescent="0.25">
      <c r="A34" s="63"/>
      <c r="B34" s="35"/>
      <c r="C34" s="64"/>
      <c r="D34" s="28"/>
      <c r="E34" s="65"/>
      <c r="F34" s="32"/>
      <c r="G34" s="202"/>
      <c r="H34" s="35"/>
      <c r="I34" s="64"/>
      <c r="J34" s="28"/>
      <c r="K34" s="65"/>
      <c r="L34" s="32"/>
      <c r="M34" s="23"/>
      <c r="N34" s="32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33"/>
      <c r="DN34" s="33"/>
      <c r="DO34" s="33"/>
      <c r="DP34" s="33"/>
      <c r="DQ34" s="33"/>
      <c r="DR34" s="33"/>
      <c r="DS34" s="33"/>
      <c r="DT34" s="33"/>
      <c r="DU34" s="33"/>
      <c r="DV34" s="33"/>
      <c r="DW34" s="33"/>
      <c r="DX34" s="33"/>
      <c r="DY34" s="33"/>
      <c r="DZ34" s="33"/>
      <c r="EA34" s="33"/>
      <c r="EB34" s="33"/>
      <c r="EC34" s="33"/>
      <c r="ED34" s="33"/>
      <c r="EE34" s="33"/>
      <c r="EF34" s="33"/>
      <c r="EG34" s="33"/>
      <c r="EH34" s="33"/>
      <c r="EI34" s="33"/>
      <c r="EJ34" s="33"/>
      <c r="EK34" s="33"/>
      <c r="EL34" s="33"/>
      <c r="EM34" s="33"/>
      <c r="EN34" s="33"/>
      <c r="EO34" s="33"/>
      <c r="EP34" s="33"/>
      <c r="EQ34" s="33"/>
      <c r="ER34" s="33"/>
      <c r="ES34" s="33"/>
      <c r="ET34" s="33"/>
      <c r="EU34" s="33"/>
      <c r="EV34" s="33"/>
      <c r="EW34" s="33"/>
      <c r="EX34" s="33"/>
      <c r="EY34" s="33"/>
      <c r="EZ34" s="33"/>
      <c r="FA34" s="33"/>
      <c r="FB34" s="33"/>
      <c r="FC34" s="33"/>
      <c r="FD34" s="33"/>
      <c r="FE34" s="33"/>
      <c r="FF34" s="33"/>
      <c r="FG34" s="33"/>
      <c r="FH34" s="33"/>
      <c r="FI34" s="33"/>
      <c r="FJ34" s="33"/>
      <c r="FK34" s="33"/>
      <c r="FL34" s="33"/>
      <c r="FM34" s="33"/>
      <c r="FN34" s="33"/>
      <c r="FO34" s="33"/>
      <c r="FP34" s="33"/>
      <c r="FQ34" s="33"/>
      <c r="FR34" s="33"/>
      <c r="FS34" s="33"/>
      <c r="FT34" s="33"/>
      <c r="FU34" s="33"/>
      <c r="FV34" s="33"/>
      <c r="FW34" s="33"/>
      <c r="FX34" s="33"/>
      <c r="FY34" s="33"/>
      <c r="FZ34" s="33"/>
      <c r="GA34" s="33"/>
    </row>
    <row r="35" spans="1:183" s="72" customFormat="1" ht="22.5" customHeight="1" x14ac:dyDescent="0.25">
      <c r="A35" s="66"/>
      <c r="B35" s="67" t="s">
        <v>19</v>
      </c>
      <c r="C35" s="68"/>
      <c r="D35" s="69"/>
      <c r="E35" s="70"/>
      <c r="F35" s="104">
        <f>SUM(F15:F33)</f>
        <v>21700</v>
      </c>
      <c r="G35" s="203"/>
      <c r="H35" s="67" t="s">
        <v>19</v>
      </c>
      <c r="I35" s="68"/>
      <c r="J35" s="69"/>
      <c r="K35" s="70"/>
      <c r="L35" s="104">
        <f>SUM(L15:L33)</f>
        <v>73700</v>
      </c>
      <c r="M35" s="165"/>
      <c r="N35" s="104">
        <f>SUM(N15:N33)</f>
        <v>56000</v>
      </c>
    </row>
    <row r="36" spans="1:183" x14ac:dyDescent="0.25">
      <c r="A36" s="20"/>
      <c r="B36" s="21"/>
      <c r="C36" s="22"/>
      <c r="D36" s="21"/>
      <c r="E36" s="21"/>
      <c r="F36" s="170"/>
      <c r="G36" s="21"/>
      <c r="H36" s="21"/>
      <c r="I36" s="22"/>
      <c r="J36" s="21"/>
      <c r="K36" s="21"/>
      <c r="L36" s="170"/>
      <c r="M36" s="23"/>
      <c r="N36" s="32"/>
    </row>
    <row r="37" spans="1:183" s="33" customFormat="1" x14ac:dyDescent="0.25">
      <c r="A37" s="25" t="s">
        <v>26</v>
      </c>
      <c r="B37" s="26" t="s">
        <v>27</v>
      </c>
      <c r="C37" s="27"/>
      <c r="D37" s="28"/>
      <c r="E37" s="29"/>
      <c r="F37" s="173"/>
      <c r="G37" s="204" t="s">
        <v>26</v>
      </c>
      <c r="H37" s="26" t="s">
        <v>27</v>
      </c>
      <c r="I37" s="27"/>
      <c r="J37" s="28"/>
      <c r="K37" s="29"/>
      <c r="L37" s="173"/>
      <c r="M37" s="23"/>
      <c r="N37" s="32"/>
    </row>
    <row r="38" spans="1:183" x14ac:dyDescent="0.25">
      <c r="A38" s="20"/>
      <c r="B38" s="21"/>
      <c r="C38" s="22"/>
      <c r="D38" s="21"/>
      <c r="E38" s="21"/>
      <c r="F38" s="170"/>
      <c r="G38" s="21"/>
      <c r="H38" s="21"/>
      <c r="I38" s="22"/>
      <c r="J38" s="21"/>
      <c r="K38" s="21"/>
      <c r="L38" s="170"/>
      <c r="M38" s="23"/>
      <c r="N38" s="32"/>
    </row>
    <row r="39" spans="1:183" s="33" customFormat="1" x14ac:dyDescent="0.25">
      <c r="A39" s="25" t="s">
        <v>107</v>
      </c>
      <c r="B39" s="26" t="s">
        <v>28</v>
      </c>
      <c r="C39" s="27"/>
      <c r="D39" s="28"/>
      <c r="E39" s="29"/>
      <c r="F39" s="173"/>
      <c r="G39" s="204" t="s">
        <v>108</v>
      </c>
      <c r="H39" s="26" t="s">
        <v>28</v>
      </c>
      <c r="I39" s="27"/>
      <c r="J39" s="28"/>
      <c r="K39" s="29"/>
      <c r="L39" s="173"/>
      <c r="M39" s="23"/>
      <c r="N39" s="32"/>
    </row>
    <row r="40" spans="1:183" s="39" customFormat="1" x14ac:dyDescent="0.25">
      <c r="A40" s="63"/>
      <c r="B40" s="73"/>
      <c r="C40" s="36"/>
      <c r="D40" s="37"/>
      <c r="E40" s="74"/>
      <c r="F40" s="174"/>
      <c r="G40" s="202"/>
      <c r="H40" s="73"/>
      <c r="I40" s="36"/>
      <c r="J40" s="37"/>
      <c r="K40" s="74"/>
      <c r="L40" s="174"/>
      <c r="M40" s="23"/>
      <c r="N40" s="32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  <c r="FK40" s="33"/>
      <c r="FL40" s="33"/>
      <c r="FM40" s="33"/>
      <c r="FN40" s="33"/>
      <c r="FO40" s="33"/>
      <c r="FP40" s="33"/>
      <c r="FQ40" s="33"/>
      <c r="FR40" s="33"/>
      <c r="FS40" s="33"/>
      <c r="FT40" s="33"/>
      <c r="FU40" s="33"/>
      <c r="FV40" s="33"/>
      <c r="FW40" s="33"/>
      <c r="FX40" s="33"/>
      <c r="FY40" s="33"/>
      <c r="FZ40" s="33"/>
      <c r="GA40" s="33"/>
    </row>
    <row r="41" spans="1:183" s="39" customFormat="1" x14ac:dyDescent="0.25">
      <c r="A41" s="34" t="s">
        <v>51</v>
      </c>
      <c r="B41" s="343" t="s">
        <v>146</v>
      </c>
      <c r="C41" s="401"/>
      <c r="D41" s="80"/>
      <c r="E41" s="81"/>
      <c r="F41" s="175"/>
      <c r="G41" s="205" t="s">
        <v>51</v>
      </c>
      <c r="H41" s="320" t="s">
        <v>147</v>
      </c>
      <c r="I41" s="118"/>
      <c r="J41" s="385"/>
      <c r="K41" s="386"/>
      <c r="L41" s="387"/>
      <c r="M41" s="23"/>
      <c r="N41" s="32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  <c r="FK41" s="33"/>
      <c r="FL41" s="33"/>
      <c r="FM41" s="33"/>
      <c r="FN41" s="33"/>
      <c r="FO41" s="33"/>
      <c r="FP41" s="33"/>
      <c r="FQ41" s="33"/>
      <c r="FR41" s="33"/>
      <c r="FS41" s="33"/>
      <c r="FT41" s="33"/>
      <c r="FU41" s="33"/>
      <c r="FV41" s="33"/>
      <c r="FW41" s="33"/>
      <c r="FX41" s="33"/>
      <c r="FY41" s="33"/>
      <c r="FZ41" s="33"/>
      <c r="GA41" s="33"/>
    </row>
    <row r="42" spans="1:183" s="39" customFormat="1" ht="60" x14ac:dyDescent="0.25">
      <c r="A42" s="34"/>
      <c r="B42" s="343" t="s">
        <v>30</v>
      </c>
      <c r="C42" s="401"/>
      <c r="D42" s="28"/>
      <c r="E42" s="77"/>
      <c r="F42" s="173"/>
      <c r="G42" s="205"/>
      <c r="H42" s="320" t="s">
        <v>30</v>
      </c>
      <c r="I42" s="118"/>
      <c r="J42" s="302"/>
      <c r="K42" s="388"/>
      <c r="L42" s="389"/>
      <c r="M42" s="23"/>
      <c r="N42" s="32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</row>
    <row r="43" spans="1:183" s="39" customFormat="1" ht="60" x14ac:dyDescent="0.25">
      <c r="A43" s="34"/>
      <c r="B43" s="343" t="s">
        <v>31</v>
      </c>
      <c r="C43" s="401"/>
      <c r="D43" s="28"/>
      <c r="E43" s="77"/>
      <c r="F43" s="173"/>
      <c r="G43" s="205"/>
      <c r="H43" s="320" t="s">
        <v>31</v>
      </c>
      <c r="I43" s="118"/>
      <c r="J43" s="302"/>
      <c r="K43" s="388"/>
      <c r="L43" s="389"/>
      <c r="M43" s="23"/>
      <c r="N43" s="32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  <c r="DC43" s="33"/>
      <c r="DD43" s="33"/>
      <c r="DE43" s="33"/>
      <c r="DF43" s="33"/>
      <c r="DG43" s="33"/>
      <c r="DH43" s="33"/>
      <c r="DI43" s="33"/>
      <c r="DJ43" s="33"/>
      <c r="DK43" s="33"/>
      <c r="DL43" s="33"/>
      <c r="DM43" s="33"/>
      <c r="DN43" s="33"/>
      <c r="DO43" s="33"/>
      <c r="DP43" s="33"/>
      <c r="DQ43" s="33"/>
      <c r="DR43" s="33"/>
      <c r="DS43" s="33"/>
      <c r="DT43" s="33"/>
      <c r="DU43" s="33"/>
      <c r="DV43" s="33"/>
      <c r="DW43" s="33"/>
      <c r="DX43" s="33"/>
      <c r="DY43" s="33"/>
      <c r="DZ43" s="33"/>
      <c r="EA43" s="33"/>
      <c r="EB43" s="33"/>
      <c r="EC43" s="33"/>
      <c r="ED43" s="33"/>
      <c r="EE43" s="33"/>
      <c r="EF43" s="33"/>
      <c r="EG43" s="33"/>
      <c r="EH43" s="33"/>
      <c r="EI43" s="33"/>
      <c r="EJ43" s="33"/>
      <c r="EK43" s="33"/>
      <c r="EL43" s="33"/>
      <c r="EM43" s="33"/>
      <c r="EN43" s="33"/>
      <c r="EO43" s="33"/>
      <c r="EP43" s="33"/>
      <c r="EQ43" s="33"/>
      <c r="ER43" s="33"/>
      <c r="ES43" s="33"/>
      <c r="ET43" s="33"/>
      <c r="EU43" s="33"/>
      <c r="EV43" s="33"/>
      <c r="EW43" s="33"/>
      <c r="EX43" s="33"/>
      <c r="EY43" s="33"/>
      <c r="EZ43" s="33"/>
      <c r="FA43" s="33"/>
      <c r="FB43" s="33"/>
      <c r="FC43" s="33"/>
      <c r="FD43" s="33"/>
      <c r="FE43" s="33"/>
      <c r="FF43" s="33"/>
      <c r="FG43" s="33"/>
      <c r="FH43" s="33"/>
      <c r="FI43" s="33"/>
      <c r="FJ43" s="33"/>
      <c r="FK43" s="33"/>
      <c r="FL43" s="33"/>
      <c r="FM43" s="33"/>
      <c r="FN43" s="33"/>
      <c r="FO43" s="33"/>
      <c r="FP43" s="33"/>
      <c r="FQ43" s="33"/>
      <c r="FR43" s="33"/>
      <c r="FS43" s="33"/>
      <c r="FT43" s="33"/>
      <c r="FU43" s="33"/>
      <c r="FV43" s="33"/>
      <c r="FW43" s="33"/>
      <c r="FX43" s="33"/>
      <c r="FY43" s="33"/>
      <c r="FZ43" s="33"/>
      <c r="GA43" s="33"/>
    </row>
    <row r="44" spans="1:183" s="39" customFormat="1" ht="30" x14ac:dyDescent="0.25">
      <c r="A44" s="34"/>
      <c r="B44" s="343" t="s">
        <v>32</v>
      </c>
      <c r="C44" s="401"/>
      <c r="D44" s="28"/>
      <c r="E44" s="77"/>
      <c r="F44" s="32"/>
      <c r="G44" s="205"/>
      <c r="H44" s="320" t="s">
        <v>32</v>
      </c>
      <c r="I44" s="118"/>
      <c r="J44" s="302"/>
      <c r="K44" s="388"/>
      <c r="L44" s="140"/>
      <c r="M44" s="23"/>
      <c r="N44" s="32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  <c r="CX44" s="33"/>
      <c r="CY44" s="33"/>
      <c r="CZ44" s="33"/>
      <c r="DA44" s="33"/>
      <c r="DB44" s="33"/>
      <c r="DC44" s="33"/>
      <c r="DD44" s="33"/>
      <c r="DE44" s="33"/>
      <c r="DF44" s="33"/>
      <c r="DG44" s="33"/>
      <c r="DH44" s="33"/>
      <c r="DI44" s="33"/>
      <c r="DJ44" s="33"/>
      <c r="DK44" s="33"/>
      <c r="DL44" s="33"/>
      <c r="DM44" s="33"/>
      <c r="DN44" s="33"/>
      <c r="DO44" s="33"/>
      <c r="DP44" s="33"/>
      <c r="DQ44" s="33"/>
      <c r="DR44" s="33"/>
      <c r="DS44" s="33"/>
      <c r="DT44" s="33"/>
      <c r="DU44" s="33"/>
      <c r="DV44" s="33"/>
      <c r="DW44" s="33"/>
      <c r="DX44" s="33"/>
      <c r="DY44" s="33"/>
      <c r="DZ44" s="33"/>
      <c r="EA44" s="33"/>
      <c r="EB44" s="33"/>
      <c r="EC44" s="33"/>
      <c r="ED44" s="33"/>
      <c r="EE44" s="33"/>
      <c r="EF44" s="33"/>
      <c r="EG44" s="33"/>
      <c r="EH44" s="33"/>
      <c r="EI44" s="33"/>
      <c r="EJ44" s="33"/>
      <c r="EK44" s="33"/>
      <c r="EL44" s="33"/>
      <c r="EM44" s="33"/>
      <c r="EN44" s="33"/>
      <c r="EO44" s="33"/>
      <c r="EP44" s="33"/>
      <c r="EQ44" s="33"/>
      <c r="ER44" s="33"/>
      <c r="ES44" s="33"/>
      <c r="ET44" s="33"/>
      <c r="EU44" s="33"/>
      <c r="EV44" s="33"/>
      <c r="EW44" s="33"/>
      <c r="EX44" s="33"/>
      <c r="EY44" s="33"/>
      <c r="EZ44" s="33"/>
      <c r="FA44" s="33"/>
      <c r="FB44" s="33"/>
      <c r="FC44" s="33"/>
      <c r="FD44" s="33"/>
      <c r="FE44" s="33"/>
      <c r="FF44" s="33"/>
      <c r="FG44" s="33"/>
      <c r="FH44" s="33"/>
      <c r="FI44" s="33"/>
      <c r="FJ44" s="33"/>
      <c r="FK44" s="33"/>
      <c r="FL44" s="33"/>
      <c r="FM44" s="33"/>
      <c r="FN44" s="33"/>
      <c r="FO44" s="33"/>
      <c r="FP44" s="33"/>
      <c r="FQ44" s="33"/>
      <c r="FR44" s="33"/>
      <c r="FS44" s="33"/>
      <c r="FT44" s="33"/>
      <c r="FU44" s="33"/>
      <c r="FV44" s="33"/>
      <c r="FW44" s="33"/>
      <c r="FX44" s="33"/>
      <c r="FY44" s="33"/>
      <c r="FZ44" s="33"/>
      <c r="GA44" s="33"/>
    </row>
    <row r="45" spans="1:183" s="39" customFormat="1" x14ac:dyDescent="0.25">
      <c r="A45" s="412"/>
      <c r="B45" s="153"/>
      <c r="C45" s="400" t="s">
        <v>33</v>
      </c>
      <c r="D45" s="150">
        <v>300</v>
      </c>
      <c r="E45" s="121">
        <v>60</v>
      </c>
      <c r="F45" s="50">
        <f>D45*E45</f>
        <v>18000</v>
      </c>
      <c r="G45" s="391"/>
      <c r="H45" s="390"/>
      <c r="I45" s="119" t="s">
        <v>33</v>
      </c>
      <c r="J45" s="265">
        <v>300</v>
      </c>
      <c r="K45" s="120">
        <v>60</v>
      </c>
      <c r="L45" s="141">
        <f>J45*K45</f>
        <v>18000</v>
      </c>
      <c r="M45" s="116" t="s">
        <v>123</v>
      </c>
      <c r="N45" s="50">
        <f t="shared" ref="N45:N61" si="1">IF(OR(M45="NOVA STAVKA",M45="ZAMJENSKA STAVKA",M45="IZMIJENJENA STAVKA"),L45,0)</f>
        <v>18000</v>
      </c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33"/>
      <c r="DN45" s="33"/>
      <c r="DO45" s="33"/>
      <c r="DP45" s="33"/>
      <c r="DQ45" s="33"/>
      <c r="DR45" s="33"/>
      <c r="DS45" s="33"/>
      <c r="DT45" s="33"/>
      <c r="DU45" s="33"/>
      <c r="DV45" s="33"/>
      <c r="DW45" s="33"/>
      <c r="DX45" s="33"/>
      <c r="DY45" s="33"/>
      <c r="DZ45" s="33"/>
      <c r="EA45" s="33"/>
      <c r="EB45" s="33"/>
      <c r="EC45" s="33"/>
      <c r="ED45" s="33"/>
      <c r="EE45" s="33"/>
      <c r="EF45" s="33"/>
      <c r="EG45" s="33"/>
      <c r="EH45" s="33"/>
      <c r="EI45" s="33"/>
      <c r="EJ45" s="33"/>
      <c r="EK45" s="33"/>
      <c r="EL45" s="33"/>
      <c r="EM45" s="33"/>
      <c r="EN45" s="33"/>
      <c r="EO45" s="33"/>
      <c r="EP45" s="33"/>
      <c r="EQ45" s="33"/>
      <c r="ER45" s="33"/>
      <c r="ES45" s="33"/>
      <c r="ET45" s="33"/>
      <c r="EU45" s="33"/>
      <c r="EV45" s="33"/>
      <c r="EW45" s="33"/>
      <c r="EX45" s="33"/>
      <c r="EY45" s="33"/>
      <c r="EZ45" s="33"/>
      <c r="FA45" s="33"/>
      <c r="FB45" s="33"/>
      <c r="FC45" s="33"/>
      <c r="FD45" s="33"/>
      <c r="FE45" s="33"/>
      <c r="FF45" s="33"/>
      <c r="FG45" s="33"/>
      <c r="FH45" s="33"/>
      <c r="FI45" s="33"/>
      <c r="FJ45" s="33"/>
      <c r="FK45" s="33"/>
      <c r="FL45" s="33"/>
      <c r="FM45" s="33"/>
      <c r="FN45" s="33"/>
      <c r="FO45" s="33"/>
      <c r="FP45" s="33"/>
      <c r="FQ45" s="33"/>
      <c r="FR45" s="33"/>
      <c r="FS45" s="33"/>
      <c r="FT45" s="33"/>
      <c r="FU45" s="33"/>
      <c r="FV45" s="33"/>
      <c r="FW45" s="33"/>
      <c r="FX45" s="33"/>
      <c r="FY45" s="33"/>
      <c r="FZ45" s="33"/>
      <c r="GA45" s="33"/>
    </row>
    <row r="46" spans="1:183" s="39" customFormat="1" ht="30" x14ac:dyDescent="0.25">
      <c r="A46" s="34" t="s">
        <v>52</v>
      </c>
      <c r="B46" s="82" t="s">
        <v>35</v>
      </c>
      <c r="C46" s="401"/>
      <c r="D46" s="413"/>
      <c r="E46" s="65"/>
      <c r="F46" s="32"/>
      <c r="G46" s="294" t="s">
        <v>52</v>
      </c>
      <c r="H46" s="289" t="s">
        <v>35</v>
      </c>
      <c r="I46" s="290"/>
      <c r="J46" s="291"/>
      <c r="K46" s="292"/>
      <c r="L46" s="293"/>
      <c r="M46" s="23"/>
      <c r="N46" s="32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/>
      <c r="EL46" s="33"/>
      <c r="EM46" s="33"/>
      <c r="EN46" s="33"/>
      <c r="EO46" s="33"/>
      <c r="EP46" s="33"/>
      <c r="EQ46" s="33"/>
      <c r="ER46" s="33"/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/>
      <c r="FV46" s="33"/>
      <c r="FW46" s="33"/>
      <c r="FX46" s="33"/>
      <c r="FY46" s="33"/>
      <c r="FZ46" s="33"/>
      <c r="GA46" s="33"/>
    </row>
    <row r="47" spans="1:183" s="39" customFormat="1" ht="30" x14ac:dyDescent="0.25">
      <c r="A47" s="414"/>
      <c r="B47" s="82" t="s">
        <v>36</v>
      </c>
      <c r="C47" s="401"/>
      <c r="D47" s="413"/>
      <c r="E47" s="65"/>
      <c r="F47" s="32"/>
      <c r="G47" s="295"/>
      <c r="H47" s="289" t="s">
        <v>36</v>
      </c>
      <c r="I47" s="290"/>
      <c r="J47" s="291"/>
      <c r="K47" s="292"/>
      <c r="L47" s="293"/>
      <c r="M47" s="23"/>
      <c r="N47" s="32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3"/>
      <c r="CQ47" s="33"/>
      <c r="CR47" s="33"/>
      <c r="CS47" s="33"/>
      <c r="CT47" s="33"/>
      <c r="CU47" s="33"/>
      <c r="CV47" s="33"/>
      <c r="CW47" s="33"/>
      <c r="CX47" s="33"/>
      <c r="CY47" s="33"/>
      <c r="CZ47" s="33"/>
      <c r="DA47" s="33"/>
      <c r="DB47" s="33"/>
      <c r="DC47" s="33"/>
      <c r="DD47" s="33"/>
      <c r="DE47" s="33"/>
      <c r="DF47" s="33"/>
      <c r="DG47" s="33"/>
      <c r="DH47" s="33"/>
      <c r="DI47" s="33"/>
      <c r="DJ47" s="33"/>
      <c r="DK47" s="33"/>
      <c r="DL47" s="33"/>
      <c r="DM47" s="33"/>
      <c r="DN47" s="33"/>
      <c r="DO47" s="33"/>
      <c r="DP47" s="33"/>
      <c r="DQ47" s="33"/>
      <c r="DR47" s="33"/>
      <c r="DS47" s="33"/>
      <c r="DT47" s="33"/>
      <c r="DU47" s="33"/>
      <c r="DV47" s="33"/>
      <c r="DW47" s="33"/>
      <c r="DX47" s="33"/>
      <c r="DY47" s="33"/>
      <c r="DZ47" s="33"/>
      <c r="EA47" s="33"/>
      <c r="EB47" s="33"/>
      <c r="EC47" s="33"/>
      <c r="ED47" s="33"/>
      <c r="EE47" s="33"/>
      <c r="EF47" s="33"/>
      <c r="EG47" s="33"/>
      <c r="EH47" s="33"/>
      <c r="EI47" s="33"/>
      <c r="EJ47" s="33"/>
      <c r="EK47" s="33"/>
      <c r="EL47" s="33"/>
      <c r="EM47" s="33"/>
      <c r="EN47" s="33"/>
      <c r="EO47" s="33"/>
      <c r="EP47" s="33"/>
      <c r="EQ47" s="33"/>
      <c r="ER47" s="33"/>
      <c r="ES47" s="33"/>
      <c r="ET47" s="33"/>
      <c r="EU47" s="33"/>
      <c r="EV47" s="33"/>
      <c r="EW47" s="33"/>
      <c r="EX47" s="33"/>
      <c r="EY47" s="33"/>
      <c r="EZ47" s="33"/>
      <c r="FA47" s="33"/>
      <c r="FB47" s="33"/>
      <c r="FC47" s="33"/>
      <c r="FD47" s="33"/>
      <c r="FE47" s="33"/>
      <c r="FF47" s="33"/>
      <c r="FG47" s="33"/>
      <c r="FH47" s="33"/>
      <c r="FI47" s="33"/>
      <c r="FJ47" s="33"/>
      <c r="FK47" s="33"/>
      <c r="FL47" s="33"/>
      <c r="FM47" s="33"/>
      <c r="FN47" s="33"/>
      <c r="FO47" s="33"/>
      <c r="FP47" s="33"/>
      <c r="FQ47" s="33"/>
      <c r="FR47" s="33"/>
      <c r="FS47" s="33"/>
      <c r="FT47" s="33"/>
      <c r="FU47" s="33"/>
      <c r="FV47" s="33"/>
      <c r="FW47" s="33"/>
      <c r="FX47" s="33"/>
      <c r="FY47" s="33"/>
      <c r="FZ47" s="33"/>
      <c r="GA47" s="33"/>
    </row>
    <row r="48" spans="1:183" s="39" customFormat="1" x14ac:dyDescent="0.25">
      <c r="A48" s="415"/>
      <c r="B48" s="416"/>
      <c r="C48" s="400" t="s">
        <v>33</v>
      </c>
      <c r="D48" s="417">
        <v>80</v>
      </c>
      <c r="E48" s="121">
        <v>50</v>
      </c>
      <c r="F48" s="50">
        <f>D48*E48</f>
        <v>4000</v>
      </c>
      <c r="G48" s="301"/>
      <c r="H48" s="296"/>
      <c r="I48" s="297" t="s">
        <v>33</v>
      </c>
      <c r="J48" s="298">
        <v>60</v>
      </c>
      <c r="K48" s="299">
        <v>50</v>
      </c>
      <c r="L48" s="300">
        <f>J48*K48</f>
        <v>3000</v>
      </c>
      <c r="M48" s="116" t="s">
        <v>105</v>
      </c>
      <c r="N48" s="50">
        <f t="shared" si="1"/>
        <v>0</v>
      </c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</row>
    <row r="49" spans="1:257" s="39" customFormat="1" x14ac:dyDescent="0.25">
      <c r="A49" s="34" t="s">
        <v>53</v>
      </c>
      <c r="B49" s="410" t="s">
        <v>38</v>
      </c>
      <c r="C49" s="401"/>
      <c r="D49" s="28"/>
      <c r="E49" s="65"/>
      <c r="F49" s="32"/>
      <c r="G49" s="199" t="s">
        <v>53</v>
      </c>
      <c r="H49" s="60" t="s">
        <v>38</v>
      </c>
      <c r="I49" s="56"/>
      <c r="J49" s="43"/>
      <c r="K49" s="57"/>
      <c r="L49" s="144"/>
      <c r="M49" s="23"/>
      <c r="N49" s="32">
        <f t="shared" si="1"/>
        <v>0</v>
      </c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</row>
    <row r="50" spans="1:257" s="39" customFormat="1" ht="45" x14ac:dyDescent="0.25">
      <c r="A50" s="25"/>
      <c r="B50" s="343" t="s">
        <v>39</v>
      </c>
      <c r="C50" s="401"/>
      <c r="D50" s="28"/>
      <c r="E50" s="65"/>
      <c r="F50" s="32"/>
      <c r="G50" s="206"/>
      <c r="H50" s="61" t="s">
        <v>39</v>
      </c>
      <c r="I50" s="56"/>
      <c r="J50" s="43"/>
      <c r="K50" s="57"/>
      <c r="L50" s="144"/>
      <c r="M50" s="23"/>
      <c r="N50" s="32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33"/>
      <c r="EO50" s="33"/>
      <c r="EP50" s="33"/>
      <c r="EQ50" s="33"/>
      <c r="ER50" s="33"/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3"/>
      <c r="FX50" s="33"/>
      <c r="FY50" s="33"/>
      <c r="FZ50" s="33"/>
      <c r="GA50" s="33"/>
    </row>
    <row r="51" spans="1:257" s="39" customFormat="1" ht="75" x14ac:dyDescent="0.25">
      <c r="A51" s="25"/>
      <c r="B51" s="343" t="s">
        <v>40</v>
      </c>
      <c r="C51" s="401"/>
      <c r="D51" s="28"/>
      <c r="E51" s="65"/>
      <c r="F51" s="32"/>
      <c r="G51" s="206"/>
      <c r="H51" s="61" t="s">
        <v>40</v>
      </c>
      <c r="I51" s="56"/>
      <c r="J51" s="43"/>
      <c r="K51" s="57"/>
      <c r="L51" s="144"/>
      <c r="M51" s="23"/>
      <c r="N51" s="32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</row>
    <row r="52" spans="1:257" s="39" customFormat="1" x14ac:dyDescent="0.25">
      <c r="A52" s="25"/>
      <c r="B52" s="85" t="s">
        <v>41</v>
      </c>
      <c r="C52" s="401"/>
      <c r="D52" s="28"/>
      <c r="E52" s="65"/>
      <c r="F52" s="32"/>
      <c r="G52" s="206"/>
      <c r="H52" s="122" t="s">
        <v>41</v>
      </c>
      <c r="I52" s="56"/>
      <c r="J52" s="43"/>
      <c r="K52" s="57"/>
      <c r="L52" s="144"/>
      <c r="M52" s="23"/>
      <c r="N52" s="32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</row>
    <row r="53" spans="1:257" s="39" customFormat="1" ht="45" x14ac:dyDescent="0.25">
      <c r="A53" s="25"/>
      <c r="B53" s="343" t="s">
        <v>42</v>
      </c>
      <c r="C53" s="401"/>
      <c r="D53" s="28"/>
      <c r="E53" s="65"/>
      <c r="F53" s="32"/>
      <c r="G53" s="206"/>
      <c r="H53" s="61" t="s">
        <v>42</v>
      </c>
      <c r="I53" s="56"/>
      <c r="J53" s="43"/>
      <c r="K53" s="57"/>
      <c r="L53" s="144"/>
      <c r="M53" s="23"/>
      <c r="N53" s="32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/>
      <c r="FV53" s="33"/>
      <c r="FW53" s="33"/>
      <c r="FX53" s="33"/>
      <c r="FY53" s="33"/>
      <c r="FZ53" s="33"/>
      <c r="GA53" s="33"/>
    </row>
    <row r="54" spans="1:257" s="39" customFormat="1" ht="30" x14ac:dyDescent="0.25">
      <c r="A54" s="25"/>
      <c r="B54" s="343" t="s">
        <v>43</v>
      </c>
      <c r="C54" s="401"/>
      <c r="D54" s="28"/>
      <c r="E54" s="65"/>
      <c r="F54" s="32"/>
      <c r="G54" s="206"/>
      <c r="H54" s="61" t="s">
        <v>43</v>
      </c>
      <c r="I54" s="56"/>
      <c r="J54" s="43"/>
      <c r="K54" s="57"/>
      <c r="L54" s="144"/>
      <c r="M54" s="23"/>
      <c r="N54" s="32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/>
      <c r="DN54" s="33"/>
      <c r="DO54" s="33"/>
      <c r="DP54" s="33"/>
      <c r="DQ54" s="33"/>
      <c r="DR54" s="33"/>
      <c r="DS54" s="33"/>
      <c r="DT54" s="33"/>
      <c r="DU54" s="33"/>
      <c r="DV54" s="33"/>
      <c r="DW54" s="33"/>
      <c r="DX54" s="33"/>
      <c r="DY54" s="33"/>
      <c r="DZ54" s="33"/>
      <c r="EA54" s="33"/>
      <c r="EB54" s="33"/>
      <c r="EC54" s="33"/>
      <c r="ED54" s="33"/>
      <c r="EE54" s="33"/>
      <c r="EF54" s="33"/>
      <c r="EG54" s="33"/>
      <c r="EH54" s="33"/>
      <c r="EI54" s="33"/>
      <c r="EJ54" s="33"/>
      <c r="EK54" s="33"/>
      <c r="EL54" s="33"/>
      <c r="EM54" s="33"/>
      <c r="EN54" s="33"/>
      <c r="EO54" s="33"/>
      <c r="EP54" s="33"/>
      <c r="EQ54" s="33"/>
      <c r="ER54" s="33"/>
      <c r="ES54" s="33"/>
      <c r="ET54" s="33"/>
      <c r="EU54" s="33"/>
      <c r="EV54" s="33"/>
      <c r="EW54" s="33"/>
      <c r="EX54" s="33"/>
      <c r="EY54" s="33"/>
      <c r="EZ54" s="33"/>
      <c r="FA54" s="33"/>
      <c r="FB54" s="33"/>
      <c r="FC54" s="33"/>
      <c r="FD54" s="33"/>
      <c r="FE54" s="33"/>
      <c r="FF54" s="33"/>
      <c r="FG54" s="33"/>
      <c r="FH54" s="33"/>
      <c r="FI54" s="33"/>
      <c r="FJ54" s="33"/>
      <c r="FK54" s="33"/>
      <c r="FL54" s="33"/>
      <c r="FM54" s="33"/>
      <c r="FN54" s="33"/>
      <c r="FO54" s="33"/>
      <c r="FP54" s="33"/>
      <c r="FQ54" s="33"/>
      <c r="FR54" s="33"/>
      <c r="FS54" s="33"/>
      <c r="FT54" s="33"/>
      <c r="FU54" s="33"/>
      <c r="FV54" s="33"/>
      <c r="FW54" s="33"/>
      <c r="FX54" s="33"/>
      <c r="FY54" s="33"/>
      <c r="FZ54" s="33"/>
      <c r="GA54" s="33"/>
    </row>
    <row r="55" spans="1:257" s="39" customFormat="1" ht="18" customHeight="1" x14ac:dyDescent="0.25">
      <c r="A55" s="412"/>
      <c r="B55" s="153"/>
      <c r="C55" s="400" t="s">
        <v>33</v>
      </c>
      <c r="D55" s="150">
        <v>100</v>
      </c>
      <c r="E55" s="121">
        <v>200</v>
      </c>
      <c r="F55" s="50">
        <f>D55*E55</f>
        <v>20000</v>
      </c>
      <c r="G55" s="207"/>
      <c r="H55" s="123"/>
      <c r="I55" s="55" t="s">
        <v>33</v>
      </c>
      <c r="J55" s="48">
        <v>100</v>
      </c>
      <c r="K55" s="49">
        <v>200</v>
      </c>
      <c r="L55" s="147">
        <f>J55*K55</f>
        <v>20000</v>
      </c>
      <c r="M55" s="116" t="s">
        <v>121</v>
      </c>
      <c r="N55" s="50">
        <f t="shared" si="1"/>
        <v>0</v>
      </c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</row>
    <row r="56" spans="1:257" s="75" customFormat="1" ht="30" x14ac:dyDescent="0.25">
      <c r="A56" s="414" t="s">
        <v>57</v>
      </c>
      <c r="B56" s="82" t="s">
        <v>46</v>
      </c>
      <c r="C56" s="401"/>
      <c r="D56" s="413"/>
      <c r="E56" s="65"/>
      <c r="F56" s="32"/>
      <c r="G56" s="208" t="s">
        <v>57</v>
      </c>
      <c r="H56" s="41" t="s">
        <v>46</v>
      </c>
      <c r="I56" s="56"/>
      <c r="J56" s="143"/>
      <c r="K56" s="57"/>
      <c r="L56" s="144"/>
      <c r="M56" s="166"/>
      <c r="N56" s="32"/>
      <c r="IW56" s="39"/>
    </row>
    <row r="57" spans="1:257" s="75" customFormat="1" ht="19.5" customHeight="1" x14ac:dyDescent="0.25">
      <c r="A57" s="415"/>
      <c r="B57" s="416"/>
      <c r="C57" s="400" t="s">
        <v>33</v>
      </c>
      <c r="D57" s="417">
        <v>50</v>
      </c>
      <c r="E57" s="121">
        <v>50</v>
      </c>
      <c r="F57" s="50">
        <f>D57*E57</f>
        <v>2500</v>
      </c>
      <c r="G57" s="209"/>
      <c r="H57" s="145"/>
      <c r="I57" s="55" t="s">
        <v>33</v>
      </c>
      <c r="J57" s="146">
        <v>50</v>
      </c>
      <c r="K57" s="49">
        <v>50</v>
      </c>
      <c r="L57" s="147">
        <f>J57*K57</f>
        <v>2500</v>
      </c>
      <c r="M57" s="167" t="s">
        <v>121</v>
      </c>
      <c r="N57" s="50">
        <f t="shared" si="1"/>
        <v>0</v>
      </c>
      <c r="IW57" s="39"/>
    </row>
    <row r="58" spans="1:257" s="75" customFormat="1" x14ac:dyDescent="0.25">
      <c r="A58" s="414" t="s">
        <v>58</v>
      </c>
      <c r="B58" s="82" t="s">
        <v>59</v>
      </c>
      <c r="C58" s="27"/>
      <c r="D58" s="413"/>
      <c r="E58" s="65"/>
      <c r="F58" s="32"/>
      <c r="G58" s="332" t="s">
        <v>58</v>
      </c>
      <c r="H58" s="327" t="s">
        <v>59</v>
      </c>
      <c r="I58" s="328"/>
      <c r="J58" s="329"/>
      <c r="K58" s="330"/>
      <c r="L58" s="331"/>
      <c r="M58" s="166"/>
      <c r="N58" s="32"/>
      <c r="IW58" s="39"/>
    </row>
    <row r="59" spans="1:257" s="75" customFormat="1" ht="45" x14ac:dyDescent="0.25">
      <c r="A59" s="414"/>
      <c r="B59" s="82" t="s">
        <v>48</v>
      </c>
      <c r="C59" s="27"/>
      <c r="D59" s="413"/>
      <c r="E59" s="65"/>
      <c r="F59" s="32"/>
      <c r="G59" s="332"/>
      <c r="H59" s="327" t="s">
        <v>48</v>
      </c>
      <c r="I59" s="328"/>
      <c r="J59" s="329"/>
      <c r="K59" s="330"/>
      <c r="L59" s="331"/>
      <c r="M59" s="166"/>
      <c r="N59" s="32"/>
      <c r="IW59" s="39"/>
    </row>
    <row r="60" spans="1:257" s="75" customFormat="1" x14ac:dyDescent="0.25">
      <c r="A60" s="414"/>
      <c r="B60" s="82" t="s">
        <v>49</v>
      </c>
      <c r="C60" s="27"/>
      <c r="D60" s="413"/>
      <c r="E60" s="65"/>
      <c r="F60" s="32"/>
      <c r="G60" s="332"/>
      <c r="H60" s="327" t="s">
        <v>49</v>
      </c>
      <c r="I60" s="328"/>
      <c r="J60" s="329"/>
      <c r="K60" s="330"/>
      <c r="L60" s="331"/>
      <c r="M60" s="166"/>
      <c r="N60" s="32"/>
      <c r="IW60" s="39"/>
    </row>
    <row r="61" spans="1:257" s="75" customFormat="1" ht="21.75" customHeight="1" x14ac:dyDescent="0.25">
      <c r="A61" s="415"/>
      <c r="B61" s="418"/>
      <c r="C61" s="393" t="s">
        <v>33</v>
      </c>
      <c r="D61" s="417">
        <v>780</v>
      </c>
      <c r="E61" s="121">
        <v>90</v>
      </c>
      <c r="F61" s="50">
        <f>D61*E61</f>
        <v>70200</v>
      </c>
      <c r="G61" s="338"/>
      <c r="H61" s="333"/>
      <c r="I61" s="334" t="s">
        <v>33</v>
      </c>
      <c r="J61" s="335">
        <v>900</v>
      </c>
      <c r="K61" s="336">
        <v>90</v>
      </c>
      <c r="L61" s="337">
        <f>J61*K61</f>
        <v>81000</v>
      </c>
      <c r="M61" s="167" t="s">
        <v>104</v>
      </c>
      <c r="N61" s="50">
        <f t="shared" si="1"/>
        <v>0</v>
      </c>
      <c r="IW61" s="39"/>
    </row>
    <row r="62" spans="1:257" s="39" customFormat="1" x14ac:dyDescent="0.25">
      <c r="A62" s="63"/>
      <c r="B62" s="76"/>
      <c r="C62" s="64"/>
      <c r="D62" s="37"/>
      <c r="E62" s="74"/>
      <c r="F62" s="19"/>
      <c r="G62" s="202"/>
      <c r="H62" s="76"/>
      <c r="I62" s="64"/>
      <c r="J62" s="37"/>
      <c r="K62" s="74"/>
      <c r="L62" s="19"/>
      <c r="M62" s="23"/>
      <c r="N62" s="32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  <c r="CX62" s="33"/>
      <c r="CY62" s="33"/>
      <c r="CZ62" s="33"/>
      <c r="DA62" s="33"/>
      <c r="DB62" s="33"/>
      <c r="DC62" s="33"/>
      <c r="DD62" s="33"/>
      <c r="DE62" s="33"/>
      <c r="DF62" s="33"/>
      <c r="DG62" s="33"/>
      <c r="DH62" s="33"/>
      <c r="DI62" s="33"/>
      <c r="DJ62" s="33"/>
      <c r="DK62" s="33"/>
      <c r="DL62" s="33"/>
      <c r="DM62" s="33"/>
      <c r="DN62" s="33"/>
      <c r="DO62" s="33"/>
      <c r="DP62" s="33"/>
      <c r="DQ62" s="33"/>
      <c r="DR62" s="33"/>
      <c r="DS62" s="33"/>
      <c r="DT62" s="33"/>
      <c r="DU62" s="33"/>
      <c r="DV62" s="33"/>
      <c r="DW62" s="33"/>
      <c r="DX62" s="33"/>
      <c r="DY62" s="33"/>
      <c r="DZ62" s="33"/>
      <c r="EA62" s="33"/>
      <c r="EB62" s="33"/>
      <c r="EC62" s="33"/>
      <c r="ED62" s="33"/>
      <c r="EE62" s="33"/>
      <c r="EF62" s="33"/>
      <c r="EG62" s="33"/>
      <c r="EH62" s="33"/>
      <c r="EI62" s="33"/>
      <c r="EJ62" s="33"/>
      <c r="EK62" s="33"/>
      <c r="EL62" s="33"/>
      <c r="EM62" s="33"/>
      <c r="EN62" s="33"/>
      <c r="EO62" s="33"/>
      <c r="EP62" s="33"/>
      <c r="EQ62" s="33"/>
      <c r="ER62" s="33"/>
      <c r="ES62" s="33"/>
      <c r="ET62" s="33"/>
      <c r="EU62" s="33"/>
      <c r="EV62" s="33"/>
      <c r="EW62" s="33"/>
      <c r="EX62" s="33"/>
      <c r="EY62" s="33"/>
      <c r="EZ62" s="33"/>
      <c r="FA62" s="33"/>
      <c r="FB62" s="33"/>
      <c r="FC62" s="33"/>
      <c r="FD62" s="33"/>
      <c r="FE62" s="33"/>
      <c r="FF62" s="33"/>
      <c r="FG62" s="33"/>
      <c r="FH62" s="33"/>
      <c r="FI62" s="33"/>
      <c r="FJ62" s="33"/>
      <c r="FK62" s="33"/>
      <c r="FL62" s="33"/>
      <c r="FM62" s="33"/>
      <c r="FN62" s="33"/>
      <c r="FO62" s="33"/>
      <c r="FP62" s="33"/>
      <c r="FQ62" s="33"/>
      <c r="FR62" s="33"/>
      <c r="FS62" s="33"/>
      <c r="FT62" s="33"/>
      <c r="FU62" s="33"/>
      <c r="FV62" s="33"/>
      <c r="FW62" s="33"/>
      <c r="FX62" s="33"/>
      <c r="FY62" s="33"/>
      <c r="FZ62" s="33"/>
      <c r="GA62" s="33"/>
    </row>
    <row r="63" spans="1:257" s="72" customFormat="1" ht="22.5" customHeight="1" x14ac:dyDescent="0.25">
      <c r="A63" s="66"/>
      <c r="B63" s="67" t="s">
        <v>50</v>
      </c>
      <c r="C63" s="68"/>
      <c r="D63" s="69"/>
      <c r="E63" s="70"/>
      <c r="F63" s="104">
        <f>SUM(F41:F61)</f>
        <v>114700</v>
      </c>
      <c r="G63" s="203"/>
      <c r="H63" s="67" t="s">
        <v>50</v>
      </c>
      <c r="I63" s="68"/>
      <c r="J63" s="69"/>
      <c r="K63" s="70"/>
      <c r="L63" s="104">
        <f>SUM(L41:L61)</f>
        <v>124500</v>
      </c>
      <c r="M63" s="165"/>
      <c r="N63" s="104">
        <f>SUM(N41:N61)</f>
        <v>18000</v>
      </c>
    </row>
    <row r="64" spans="1:257" x14ac:dyDescent="0.25">
      <c r="A64" s="20"/>
      <c r="B64" s="21"/>
      <c r="C64" s="22"/>
      <c r="D64" s="21"/>
      <c r="E64" s="21"/>
      <c r="F64" s="170"/>
      <c r="G64" s="21"/>
      <c r="H64" s="21"/>
      <c r="I64" s="22"/>
      <c r="J64" s="21"/>
      <c r="K64" s="21"/>
      <c r="L64" s="170"/>
      <c r="M64" s="23"/>
      <c r="N64" s="32"/>
    </row>
    <row r="65" spans="1:257" s="33" customFormat="1" x14ac:dyDescent="0.25">
      <c r="A65" s="25" t="s">
        <v>109</v>
      </c>
      <c r="B65" s="26" t="s">
        <v>74</v>
      </c>
      <c r="C65" s="79"/>
      <c r="D65" s="80"/>
      <c r="E65" s="81"/>
      <c r="F65" s="175"/>
      <c r="G65" s="25" t="s">
        <v>109</v>
      </c>
      <c r="H65" s="26" t="s">
        <v>74</v>
      </c>
      <c r="I65" s="184"/>
      <c r="J65" s="80"/>
      <c r="K65" s="81"/>
      <c r="L65" s="175"/>
      <c r="M65" s="23"/>
      <c r="N65" s="32"/>
    </row>
    <row r="66" spans="1:257" s="39" customFormat="1" x14ac:dyDescent="0.25">
      <c r="A66" s="34"/>
      <c r="B66" s="82"/>
      <c r="C66" s="83"/>
      <c r="D66" s="28"/>
      <c r="E66" s="29"/>
      <c r="F66" s="154"/>
      <c r="G66" s="210"/>
      <c r="H66" s="82"/>
      <c r="I66" s="27"/>
      <c r="J66" s="28"/>
      <c r="K66" s="29"/>
      <c r="L66" s="154"/>
      <c r="M66" s="23"/>
      <c r="N66" s="32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  <c r="CX66" s="33"/>
      <c r="CY66" s="33"/>
      <c r="CZ66" s="33"/>
      <c r="DA66" s="33"/>
      <c r="DB66" s="33"/>
      <c r="DC66" s="33"/>
      <c r="DD66" s="33"/>
      <c r="DE66" s="33"/>
      <c r="DF66" s="33"/>
      <c r="DG66" s="33"/>
      <c r="DH66" s="33"/>
      <c r="DI66" s="33"/>
      <c r="DJ66" s="33"/>
      <c r="DK66" s="33"/>
      <c r="DL66" s="33"/>
      <c r="DM66" s="33"/>
      <c r="DN66" s="33"/>
      <c r="DO66" s="33"/>
      <c r="DP66" s="33"/>
      <c r="DQ66" s="33"/>
      <c r="DR66" s="33"/>
      <c r="DS66" s="33"/>
      <c r="DT66" s="33"/>
      <c r="DU66" s="33"/>
      <c r="DV66" s="33"/>
      <c r="DW66" s="33"/>
      <c r="DX66" s="33"/>
      <c r="DY66" s="33"/>
      <c r="DZ66" s="33"/>
      <c r="EA66" s="33"/>
      <c r="EB66" s="33"/>
      <c r="EC66" s="33"/>
      <c r="ED66" s="33"/>
      <c r="EE66" s="33"/>
      <c r="EF66" s="33"/>
      <c r="EG66" s="33"/>
      <c r="EH66" s="33"/>
      <c r="EI66" s="33"/>
      <c r="EJ66" s="33"/>
      <c r="EK66" s="33"/>
      <c r="EL66" s="33"/>
      <c r="EM66" s="33"/>
      <c r="EN66" s="33"/>
      <c r="EO66" s="33"/>
      <c r="EP66" s="33"/>
      <c r="EQ66" s="33"/>
      <c r="ER66" s="33"/>
      <c r="ES66" s="33"/>
      <c r="ET66" s="33"/>
      <c r="EU66" s="33"/>
      <c r="EV66" s="33"/>
      <c r="EW66" s="33"/>
      <c r="EX66" s="33"/>
      <c r="EY66" s="33"/>
      <c r="EZ66" s="33"/>
      <c r="FA66" s="33"/>
      <c r="FB66" s="33"/>
      <c r="FC66" s="33"/>
      <c r="FD66" s="33"/>
      <c r="FE66" s="33"/>
      <c r="FF66" s="33"/>
      <c r="FG66" s="33"/>
      <c r="FH66" s="33"/>
      <c r="FI66" s="33"/>
      <c r="FJ66" s="33"/>
      <c r="FK66" s="33"/>
      <c r="FL66" s="33"/>
      <c r="FM66" s="33"/>
      <c r="FN66" s="33"/>
      <c r="FO66" s="33"/>
      <c r="FP66" s="33"/>
      <c r="FQ66" s="33"/>
      <c r="FR66" s="33"/>
      <c r="FS66" s="33"/>
      <c r="FT66" s="33"/>
      <c r="FU66" s="33"/>
      <c r="FV66" s="33"/>
      <c r="FW66" s="33"/>
      <c r="FX66" s="33"/>
      <c r="FY66" s="33"/>
      <c r="FZ66" s="33"/>
      <c r="GA66" s="33"/>
    </row>
    <row r="67" spans="1:257" s="39" customFormat="1" ht="45" x14ac:dyDescent="0.25">
      <c r="A67" s="34" t="s">
        <v>29</v>
      </c>
      <c r="B67" s="82" t="s">
        <v>88</v>
      </c>
      <c r="C67" s="83"/>
      <c r="D67" s="28"/>
      <c r="E67" s="29"/>
      <c r="F67" s="154"/>
      <c r="G67" s="40" t="s">
        <v>29</v>
      </c>
      <c r="H67" s="41" t="s">
        <v>88</v>
      </c>
      <c r="I67" s="310"/>
      <c r="J67" s="43"/>
      <c r="K67" s="44"/>
      <c r="L67" s="157"/>
      <c r="M67" s="166"/>
      <c r="N67" s="32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  <c r="CX67" s="33"/>
      <c r="CY67" s="33"/>
      <c r="CZ67" s="33"/>
      <c r="DA67" s="33"/>
      <c r="DB67" s="33"/>
      <c r="DC67" s="33"/>
      <c r="DD67" s="33"/>
      <c r="DE67" s="33"/>
      <c r="DF67" s="33"/>
      <c r="DG67" s="33"/>
      <c r="DH67" s="33"/>
      <c r="DI67" s="33"/>
      <c r="DJ67" s="33"/>
      <c r="DK67" s="33"/>
      <c r="DL67" s="33"/>
      <c r="DM67" s="33"/>
      <c r="DN67" s="33"/>
      <c r="DO67" s="33"/>
      <c r="DP67" s="33"/>
      <c r="DQ67" s="33"/>
      <c r="DR67" s="33"/>
      <c r="DS67" s="33"/>
      <c r="DT67" s="33"/>
      <c r="DU67" s="33"/>
      <c r="DV67" s="33"/>
      <c r="DW67" s="33"/>
      <c r="DX67" s="33"/>
      <c r="DY67" s="33"/>
      <c r="DZ67" s="33"/>
      <c r="EA67" s="33"/>
      <c r="EB67" s="33"/>
      <c r="EC67" s="33"/>
      <c r="ED67" s="33"/>
      <c r="EE67" s="33"/>
      <c r="EF67" s="33"/>
      <c r="EG67" s="33"/>
      <c r="EH67" s="33"/>
      <c r="EI67" s="33"/>
      <c r="EJ67" s="33"/>
      <c r="EK67" s="33"/>
      <c r="EL67" s="33"/>
      <c r="EM67" s="33"/>
      <c r="EN67" s="33"/>
      <c r="EO67" s="33"/>
      <c r="EP67" s="33"/>
      <c r="EQ67" s="33"/>
      <c r="ER67" s="33"/>
      <c r="ES67" s="33"/>
      <c r="ET67" s="33"/>
      <c r="EU67" s="33"/>
      <c r="EV67" s="33"/>
      <c r="EW67" s="33"/>
      <c r="EX67" s="33"/>
      <c r="EY67" s="33"/>
      <c r="EZ67" s="33"/>
      <c r="FA67" s="33"/>
      <c r="FB67" s="33"/>
      <c r="FC67" s="33"/>
      <c r="FD67" s="33"/>
      <c r="FE67" s="33"/>
      <c r="FF67" s="33"/>
      <c r="FG67" s="33"/>
      <c r="FH67" s="33"/>
      <c r="FI67" s="33"/>
      <c r="FJ67" s="33"/>
      <c r="FK67" s="33"/>
      <c r="FL67" s="33"/>
      <c r="FM67" s="33"/>
      <c r="FN67" s="33"/>
      <c r="FO67" s="33"/>
      <c r="FP67" s="33"/>
      <c r="FQ67" s="33"/>
      <c r="FR67" s="33"/>
      <c r="FS67" s="33"/>
      <c r="FT67" s="33"/>
      <c r="FU67" s="33"/>
      <c r="FV67" s="33"/>
      <c r="FW67" s="33"/>
      <c r="FX67" s="33"/>
      <c r="FY67" s="33"/>
      <c r="FZ67" s="33"/>
      <c r="GA67" s="33"/>
    </row>
    <row r="68" spans="1:257" s="39" customFormat="1" ht="22.5" customHeight="1" x14ac:dyDescent="0.25">
      <c r="A68" s="148"/>
      <c r="B68" s="347" t="s">
        <v>60</v>
      </c>
      <c r="C68" s="149" t="s">
        <v>18</v>
      </c>
      <c r="D68" s="150">
        <v>500</v>
      </c>
      <c r="E68" s="121">
        <v>100</v>
      </c>
      <c r="F68" s="50">
        <f>D68*E68</f>
        <v>50000</v>
      </c>
      <c r="G68" s="45"/>
      <c r="H68" s="151" t="s">
        <v>60</v>
      </c>
      <c r="I68" s="152" t="s">
        <v>18</v>
      </c>
      <c r="J68" s="48">
        <v>500</v>
      </c>
      <c r="K68" s="49">
        <v>100</v>
      </c>
      <c r="L68" s="147">
        <f>J68*K68</f>
        <v>50000</v>
      </c>
      <c r="M68" s="167" t="s">
        <v>121</v>
      </c>
      <c r="N68" s="50">
        <f t="shared" ref="N68:N102" si="2">IF(OR(M68="NOVA STAVKA",M68="ZAMJENSKA STAVKA",M68="IZMIJENJENA STAVKA"),L68,0)</f>
        <v>0</v>
      </c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/>
      <c r="CU68" s="33"/>
      <c r="CV68" s="33"/>
      <c r="CW68" s="33"/>
      <c r="CX68" s="33"/>
      <c r="CY68" s="33"/>
      <c r="CZ68" s="33"/>
      <c r="DA68" s="33"/>
      <c r="DB68" s="33"/>
      <c r="DC68" s="33"/>
      <c r="DD68" s="33"/>
      <c r="DE68" s="33"/>
      <c r="DF68" s="33"/>
      <c r="DG68" s="33"/>
      <c r="DH68" s="33"/>
      <c r="DI68" s="33"/>
      <c r="DJ68" s="33"/>
      <c r="DK68" s="33"/>
      <c r="DL68" s="33"/>
      <c r="DM68" s="33"/>
      <c r="DN68" s="33"/>
      <c r="DO68" s="33"/>
      <c r="DP68" s="33"/>
      <c r="DQ68" s="33"/>
      <c r="DR68" s="33"/>
      <c r="DS68" s="33"/>
      <c r="DT68" s="33"/>
      <c r="DU68" s="33"/>
      <c r="DV68" s="33"/>
      <c r="DW68" s="33"/>
      <c r="DX68" s="33"/>
      <c r="DY68" s="33"/>
      <c r="DZ68" s="33"/>
      <c r="EA68" s="33"/>
      <c r="EB68" s="33"/>
      <c r="EC68" s="33"/>
      <c r="ED68" s="33"/>
      <c r="EE68" s="33"/>
      <c r="EF68" s="33"/>
      <c r="EG68" s="33"/>
      <c r="EH68" s="33"/>
      <c r="EI68" s="33"/>
      <c r="EJ68" s="33"/>
      <c r="EK68" s="33"/>
      <c r="EL68" s="33"/>
      <c r="EM68" s="33"/>
      <c r="EN68" s="33"/>
      <c r="EO68" s="33"/>
      <c r="EP68" s="33"/>
      <c r="EQ68" s="33"/>
      <c r="ER68" s="33"/>
      <c r="ES68" s="33"/>
      <c r="ET68" s="33"/>
      <c r="EU68" s="33"/>
      <c r="EV68" s="33"/>
      <c r="EW68" s="33"/>
      <c r="EX68" s="33"/>
      <c r="EY68" s="33"/>
      <c r="EZ68" s="33"/>
      <c r="FA68" s="33"/>
      <c r="FB68" s="33"/>
      <c r="FC68" s="33"/>
      <c r="FD68" s="33"/>
      <c r="FE68" s="33"/>
      <c r="FF68" s="33"/>
      <c r="FG68" s="33"/>
      <c r="FH68" s="33"/>
      <c r="FI68" s="33"/>
      <c r="FJ68" s="33"/>
      <c r="FK68" s="33"/>
      <c r="FL68" s="33"/>
      <c r="FM68" s="33"/>
      <c r="FN68" s="33"/>
      <c r="FO68" s="33"/>
      <c r="FP68" s="33"/>
      <c r="FQ68" s="33"/>
      <c r="FR68" s="33"/>
      <c r="FS68" s="33"/>
      <c r="FT68" s="33"/>
      <c r="FU68" s="33"/>
      <c r="FV68" s="33"/>
      <c r="FW68" s="33"/>
      <c r="FX68" s="33"/>
      <c r="FY68" s="33"/>
      <c r="FZ68" s="33"/>
      <c r="GA68" s="33"/>
    </row>
    <row r="69" spans="1:257" s="39" customFormat="1" ht="22.5" customHeight="1" x14ac:dyDescent="0.25">
      <c r="A69" s="419"/>
      <c r="B69" s="420" t="s">
        <v>61</v>
      </c>
      <c r="C69" s="421" t="s">
        <v>18</v>
      </c>
      <c r="D69" s="422">
        <v>500</v>
      </c>
      <c r="E69" s="423">
        <v>50</v>
      </c>
      <c r="F69" s="162">
        <f>D69*E69</f>
        <v>25000</v>
      </c>
      <c r="G69" s="311"/>
      <c r="H69" s="312" t="s">
        <v>61</v>
      </c>
      <c r="I69" s="313" t="s">
        <v>18</v>
      </c>
      <c r="J69" s="314">
        <v>500</v>
      </c>
      <c r="K69" s="315">
        <v>50</v>
      </c>
      <c r="L69" s="316">
        <f>J69*K69</f>
        <v>25000</v>
      </c>
      <c r="M69" s="168" t="s">
        <v>121</v>
      </c>
      <c r="N69" s="162">
        <f t="shared" si="2"/>
        <v>0</v>
      </c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  <c r="CX69" s="33"/>
      <c r="CY69" s="33"/>
      <c r="CZ69" s="33"/>
      <c r="DA69" s="33"/>
      <c r="DB69" s="33"/>
      <c r="DC69" s="33"/>
      <c r="DD69" s="33"/>
      <c r="DE69" s="33"/>
      <c r="DF69" s="33"/>
      <c r="DG69" s="33"/>
      <c r="DH69" s="33"/>
      <c r="DI69" s="33"/>
      <c r="DJ69" s="33"/>
      <c r="DK69" s="33"/>
      <c r="DL69" s="33"/>
      <c r="DM69" s="33"/>
      <c r="DN69" s="33"/>
      <c r="DO69" s="33"/>
      <c r="DP69" s="33"/>
      <c r="DQ69" s="33"/>
      <c r="DR69" s="33"/>
      <c r="DS69" s="33"/>
      <c r="DT69" s="33"/>
      <c r="DU69" s="33"/>
      <c r="DV69" s="33"/>
      <c r="DW69" s="33"/>
      <c r="DX69" s="33"/>
      <c r="DY69" s="33"/>
      <c r="DZ69" s="33"/>
      <c r="EA69" s="33"/>
      <c r="EB69" s="33"/>
      <c r="EC69" s="33"/>
      <c r="ED69" s="33"/>
      <c r="EE69" s="33"/>
      <c r="EF69" s="33"/>
      <c r="EG69" s="33"/>
      <c r="EH69" s="33"/>
      <c r="EI69" s="33"/>
      <c r="EJ69" s="33"/>
      <c r="EK69" s="33"/>
      <c r="EL69" s="33"/>
      <c r="EM69" s="33"/>
      <c r="EN69" s="33"/>
      <c r="EO69" s="33"/>
      <c r="EP69" s="33"/>
      <c r="EQ69" s="33"/>
      <c r="ER69" s="33"/>
      <c r="ES69" s="33"/>
      <c r="ET69" s="33"/>
      <c r="EU69" s="33"/>
      <c r="EV69" s="33"/>
      <c r="EW69" s="33"/>
      <c r="EX69" s="33"/>
      <c r="EY69" s="33"/>
      <c r="EZ69" s="33"/>
      <c r="FA69" s="33"/>
      <c r="FB69" s="33"/>
      <c r="FC69" s="33"/>
      <c r="FD69" s="33"/>
      <c r="FE69" s="33"/>
      <c r="FF69" s="33"/>
      <c r="FG69" s="33"/>
      <c r="FH69" s="33"/>
      <c r="FI69" s="33"/>
      <c r="FJ69" s="33"/>
      <c r="FK69" s="33"/>
      <c r="FL69" s="33"/>
      <c r="FM69" s="33"/>
      <c r="FN69" s="33"/>
      <c r="FO69" s="33"/>
      <c r="FP69" s="33"/>
      <c r="FQ69" s="33"/>
      <c r="FR69" s="33"/>
      <c r="FS69" s="33"/>
      <c r="FT69" s="33"/>
      <c r="FU69" s="33"/>
      <c r="FV69" s="33"/>
      <c r="FW69" s="33"/>
      <c r="FX69" s="33"/>
      <c r="FY69" s="33"/>
      <c r="FZ69" s="33"/>
      <c r="GA69" s="33"/>
    </row>
    <row r="70" spans="1:257" s="39" customFormat="1" ht="105" x14ac:dyDescent="0.25">
      <c r="A70" s="34" t="s">
        <v>34</v>
      </c>
      <c r="B70" s="343" t="s">
        <v>89</v>
      </c>
      <c r="C70" s="84"/>
      <c r="D70" s="28"/>
      <c r="E70" s="77"/>
      <c r="F70" s="154"/>
      <c r="G70" s="275" t="s">
        <v>34</v>
      </c>
      <c r="H70" s="273" t="s">
        <v>89</v>
      </c>
      <c r="I70" s="274"/>
      <c r="J70" s="276"/>
      <c r="K70" s="277"/>
      <c r="L70" s="355"/>
      <c r="M70" s="23"/>
      <c r="N70" s="32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  <c r="CT70" s="33"/>
      <c r="CU70" s="33"/>
      <c r="CV70" s="33"/>
      <c r="CW70" s="33"/>
      <c r="CX70" s="33"/>
      <c r="CY70" s="33"/>
      <c r="CZ70" s="33"/>
      <c r="DA70" s="33"/>
      <c r="DB70" s="33"/>
      <c r="DC70" s="33"/>
      <c r="DD70" s="33"/>
      <c r="DE70" s="33"/>
      <c r="DF70" s="33"/>
      <c r="DG70" s="33"/>
      <c r="DH70" s="33"/>
      <c r="DI70" s="33"/>
      <c r="DJ70" s="33"/>
      <c r="DK70" s="33"/>
      <c r="DL70" s="33"/>
      <c r="DM70" s="33"/>
      <c r="DN70" s="33"/>
      <c r="DO70" s="33"/>
      <c r="DP70" s="33"/>
      <c r="DQ70" s="33"/>
      <c r="DR70" s="33"/>
      <c r="DS70" s="33"/>
      <c r="DT70" s="33"/>
      <c r="DU70" s="33"/>
      <c r="DV70" s="33"/>
      <c r="DW70" s="33"/>
      <c r="DX70" s="33"/>
      <c r="DY70" s="33"/>
      <c r="DZ70" s="33"/>
      <c r="EA70" s="33"/>
      <c r="EB70" s="33"/>
      <c r="EC70" s="33"/>
      <c r="ED70" s="33"/>
      <c r="EE70" s="33"/>
      <c r="EF70" s="33"/>
      <c r="EG70" s="33"/>
      <c r="EH70" s="33"/>
      <c r="EI70" s="33"/>
      <c r="EJ70" s="33"/>
      <c r="EK70" s="33"/>
      <c r="EL70" s="33"/>
      <c r="EM70" s="33"/>
      <c r="EN70" s="33"/>
      <c r="EO70" s="33"/>
      <c r="EP70" s="33"/>
      <c r="EQ70" s="33"/>
      <c r="ER70" s="33"/>
      <c r="ES70" s="33"/>
      <c r="ET70" s="33"/>
      <c r="EU70" s="33"/>
      <c r="EV70" s="33"/>
      <c r="EW70" s="33"/>
      <c r="EX70" s="33"/>
      <c r="EY70" s="33"/>
      <c r="EZ70" s="33"/>
      <c r="FA70" s="33"/>
      <c r="FB70" s="33"/>
      <c r="FC70" s="33"/>
      <c r="FD70" s="33"/>
      <c r="FE70" s="33"/>
      <c r="FF70" s="33"/>
      <c r="FG70" s="33"/>
      <c r="FH70" s="33"/>
      <c r="FI70" s="33"/>
      <c r="FJ70" s="33"/>
      <c r="FK70" s="33"/>
      <c r="FL70" s="33"/>
      <c r="FM70" s="33"/>
      <c r="FN70" s="33"/>
      <c r="FO70" s="33"/>
      <c r="FP70" s="33"/>
      <c r="FQ70" s="33"/>
      <c r="FR70" s="33"/>
      <c r="FS70" s="33"/>
      <c r="FT70" s="33"/>
      <c r="FU70" s="33"/>
      <c r="FV70" s="33"/>
      <c r="FW70" s="33"/>
      <c r="FX70" s="33"/>
      <c r="FY70" s="33"/>
      <c r="FZ70" s="33"/>
      <c r="GA70" s="33"/>
    </row>
    <row r="71" spans="1:257" s="39" customFormat="1" ht="32.25" x14ac:dyDescent="0.25">
      <c r="A71" s="34"/>
      <c r="B71" s="343" t="s">
        <v>90</v>
      </c>
      <c r="C71" s="84"/>
      <c r="D71" s="28"/>
      <c r="E71" s="77"/>
      <c r="F71" s="154"/>
      <c r="G71" s="275"/>
      <c r="H71" s="273" t="s">
        <v>90</v>
      </c>
      <c r="I71" s="274"/>
      <c r="J71" s="276"/>
      <c r="K71" s="277"/>
      <c r="L71" s="355"/>
      <c r="M71" s="23"/>
      <c r="N71" s="32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  <c r="CX71" s="33"/>
      <c r="CY71" s="33"/>
      <c r="CZ71" s="33"/>
      <c r="DA71" s="33"/>
      <c r="DB71" s="33"/>
      <c r="DC71" s="33"/>
      <c r="DD71" s="33"/>
      <c r="DE71" s="33"/>
      <c r="DF71" s="33"/>
      <c r="DG71" s="33"/>
      <c r="DH71" s="33"/>
      <c r="DI71" s="33"/>
      <c r="DJ71" s="33"/>
      <c r="DK71" s="33"/>
      <c r="DL71" s="33"/>
      <c r="DM71" s="33"/>
      <c r="DN71" s="33"/>
      <c r="DO71" s="33"/>
      <c r="DP71" s="33"/>
      <c r="DQ71" s="33"/>
      <c r="DR71" s="33"/>
      <c r="DS71" s="33"/>
      <c r="DT71" s="33"/>
      <c r="DU71" s="33"/>
      <c r="DV71" s="33"/>
      <c r="DW71" s="33"/>
      <c r="DX71" s="33"/>
      <c r="DY71" s="33"/>
      <c r="DZ71" s="33"/>
      <c r="EA71" s="33"/>
      <c r="EB71" s="33"/>
      <c r="EC71" s="33"/>
      <c r="ED71" s="33"/>
      <c r="EE71" s="33"/>
      <c r="EF71" s="33"/>
      <c r="EG71" s="33"/>
      <c r="EH71" s="33"/>
      <c r="EI71" s="33"/>
      <c r="EJ71" s="33"/>
      <c r="EK71" s="33"/>
      <c r="EL71" s="33"/>
      <c r="EM71" s="33"/>
      <c r="EN71" s="33"/>
      <c r="EO71" s="33"/>
      <c r="EP71" s="33"/>
      <c r="EQ71" s="33"/>
      <c r="ER71" s="33"/>
      <c r="ES71" s="33"/>
      <c r="ET71" s="33"/>
      <c r="EU71" s="33"/>
      <c r="EV71" s="33"/>
      <c r="EW71" s="33"/>
      <c r="EX71" s="33"/>
      <c r="EY71" s="33"/>
      <c r="EZ71" s="33"/>
      <c r="FA71" s="33"/>
      <c r="FB71" s="33"/>
      <c r="FC71" s="33"/>
      <c r="FD71" s="33"/>
      <c r="FE71" s="33"/>
      <c r="FF71" s="33"/>
      <c r="FG71" s="33"/>
      <c r="FH71" s="33"/>
      <c r="FI71" s="33"/>
      <c r="FJ71" s="33"/>
      <c r="FK71" s="33"/>
      <c r="FL71" s="33"/>
      <c r="FM71" s="33"/>
      <c r="FN71" s="33"/>
      <c r="FO71" s="33"/>
      <c r="FP71" s="33"/>
      <c r="FQ71" s="33"/>
      <c r="FR71" s="33"/>
      <c r="FS71" s="33"/>
      <c r="FT71" s="33"/>
      <c r="FU71" s="33"/>
      <c r="FV71" s="33"/>
      <c r="FW71" s="33"/>
      <c r="FX71" s="33"/>
      <c r="FY71" s="33"/>
      <c r="FZ71" s="33"/>
      <c r="GA71" s="33"/>
    </row>
    <row r="72" spans="1:257" s="39" customFormat="1" ht="28.5" customHeight="1" x14ac:dyDescent="0.25">
      <c r="A72" s="148"/>
      <c r="B72" s="153" t="s">
        <v>62</v>
      </c>
      <c r="C72" s="149" t="s">
        <v>91</v>
      </c>
      <c r="D72" s="150">
        <v>50</v>
      </c>
      <c r="E72" s="121">
        <v>1200</v>
      </c>
      <c r="F72" s="50">
        <f>D72*E72</f>
        <v>60000</v>
      </c>
      <c r="G72" s="356"/>
      <c r="H72" s="278" t="s">
        <v>62</v>
      </c>
      <c r="I72" s="279" t="s">
        <v>91</v>
      </c>
      <c r="J72" s="280">
        <v>60</v>
      </c>
      <c r="K72" s="281">
        <v>1200</v>
      </c>
      <c r="L72" s="282">
        <f>J72*K72</f>
        <v>72000</v>
      </c>
      <c r="M72" s="116" t="s">
        <v>104</v>
      </c>
      <c r="N72" s="50">
        <f t="shared" si="2"/>
        <v>0</v>
      </c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/>
      <c r="DB72" s="33"/>
      <c r="DC72" s="33"/>
      <c r="DD72" s="33"/>
      <c r="DE72" s="33"/>
      <c r="DF72" s="33"/>
      <c r="DG72" s="33"/>
      <c r="DH72" s="33"/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/>
      <c r="EL72" s="33"/>
      <c r="EM72" s="33"/>
      <c r="EN72" s="33"/>
      <c r="EO72" s="33"/>
      <c r="EP72" s="33"/>
      <c r="EQ72" s="33"/>
      <c r="ER72" s="33"/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FJ72" s="33"/>
      <c r="FK72" s="33"/>
      <c r="FL72" s="33"/>
      <c r="FM72" s="33"/>
      <c r="FN72" s="33"/>
      <c r="FO72" s="33"/>
      <c r="FP72" s="33"/>
      <c r="FQ72" s="33"/>
      <c r="FR72" s="33"/>
      <c r="FS72" s="33"/>
      <c r="FT72" s="33"/>
      <c r="FU72" s="33"/>
      <c r="FV72" s="33"/>
      <c r="FW72" s="33"/>
      <c r="FX72" s="33"/>
      <c r="FY72" s="33"/>
      <c r="FZ72" s="33"/>
      <c r="GA72" s="33"/>
    </row>
    <row r="73" spans="1:257" s="33" customFormat="1" ht="105" x14ac:dyDescent="0.25">
      <c r="A73" s="34" t="s">
        <v>37</v>
      </c>
      <c r="B73" s="343" t="s">
        <v>92</v>
      </c>
      <c r="C73" s="84"/>
      <c r="D73" s="28"/>
      <c r="E73" s="77"/>
      <c r="F73" s="154"/>
      <c r="G73" s="199" t="s">
        <v>37</v>
      </c>
      <c r="H73" s="61" t="s">
        <v>92</v>
      </c>
      <c r="I73" s="56"/>
      <c r="J73" s="43"/>
      <c r="K73" s="156"/>
      <c r="L73" s="157"/>
      <c r="M73" s="23"/>
      <c r="N73" s="32"/>
    </row>
    <row r="74" spans="1:257" s="33" customFormat="1" ht="32.25" x14ac:dyDescent="0.25">
      <c r="A74" s="34"/>
      <c r="B74" s="343" t="s">
        <v>90</v>
      </c>
      <c r="C74" s="84"/>
      <c r="D74" s="28"/>
      <c r="E74" s="77"/>
      <c r="F74" s="154"/>
      <c r="G74" s="199"/>
      <c r="H74" s="61" t="s">
        <v>90</v>
      </c>
      <c r="I74" s="56"/>
      <c r="J74" s="43"/>
      <c r="K74" s="156"/>
      <c r="L74" s="157"/>
      <c r="M74" s="23"/>
      <c r="N74" s="32"/>
    </row>
    <row r="75" spans="1:257" s="33" customFormat="1" ht="16.5" x14ac:dyDescent="0.25">
      <c r="A75" s="148"/>
      <c r="B75" s="153" t="s">
        <v>63</v>
      </c>
      <c r="C75" s="149" t="s">
        <v>91</v>
      </c>
      <c r="D75" s="150">
        <v>8</v>
      </c>
      <c r="E75" s="121">
        <v>1800</v>
      </c>
      <c r="F75" s="50">
        <f>D75*E75</f>
        <v>14400</v>
      </c>
      <c r="G75" s="200"/>
      <c r="H75" s="123" t="s">
        <v>63</v>
      </c>
      <c r="I75" s="55" t="s">
        <v>91</v>
      </c>
      <c r="J75" s="48">
        <v>8</v>
      </c>
      <c r="K75" s="49">
        <v>1800</v>
      </c>
      <c r="L75" s="147">
        <f>J75*K75</f>
        <v>14400</v>
      </c>
      <c r="M75" s="116" t="s">
        <v>121</v>
      </c>
      <c r="N75" s="50">
        <f t="shared" si="2"/>
        <v>0</v>
      </c>
    </row>
    <row r="76" spans="1:257" s="75" customFormat="1" ht="30" x14ac:dyDescent="0.25">
      <c r="A76" s="424" t="s">
        <v>44</v>
      </c>
      <c r="B76" s="395" t="s">
        <v>93</v>
      </c>
      <c r="C76" s="425"/>
      <c r="D76" s="426"/>
      <c r="E76" s="427"/>
      <c r="F76" s="399"/>
      <c r="G76" s="160" t="s">
        <v>44</v>
      </c>
      <c r="H76" s="51" t="s">
        <v>93</v>
      </c>
      <c r="I76" s="357"/>
      <c r="J76" s="358"/>
      <c r="K76" s="359"/>
      <c r="L76" s="172"/>
      <c r="M76" s="230"/>
      <c r="N76" s="158"/>
      <c r="IW76" s="39"/>
    </row>
    <row r="77" spans="1:257" s="75" customFormat="1" x14ac:dyDescent="0.25">
      <c r="A77" s="414"/>
      <c r="B77" s="82" t="s">
        <v>64</v>
      </c>
      <c r="C77" s="345"/>
      <c r="D77" s="413"/>
      <c r="E77" s="346"/>
      <c r="F77" s="173"/>
      <c r="G77" s="142"/>
      <c r="H77" s="41" t="s">
        <v>64</v>
      </c>
      <c r="I77" s="340"/>
      <c r="J77" s="143"/>
      <c r="K77" s="341"/>
      <c r="L77" s="171"/>
      <c r="M77" s="166"/>
      <c r="N77" s="32"/>
      <c r="IW77" s="39"/>
    </row>
    <row r="78" spans="1:257" s="75" customFormat="1" ht="30" x14ac:dyDescent="0.25">
      <c r="A78" s="414"/>
      <c r="B78" s="82" t="s">
        <v>65</v>
      </c>
      <c r="C78" s="345"/>
      <c r="D78" s="413"/>
      <c r="E78" s="346"/>
      <c r="F78" s="173"/>
      <c r="G78" s="142"/>
      <c r="H78" s="41" t="s">
        <v>65</v>
      </c>
      <c r="I78" s="340"/>
      <c r="J78" s="143"/>
      <c r="K78" s="341"/>
      <c r="L78" s="171"/>
      <c r="M78" s="166"/>
      <c r="N78" s="32"/>
      <c r="IW78" s="39"/>
    </row>
    <row r="79" spans="1:257" s="58" customFormat="1" ht="16.5" x14ac:dyDescent="0.25">
      <c r="A79" s="407"/>
      <c r="B79" s="408"/>
      <c r="C79" s="149" t="s">
        <v>91</v>
      </c>
      <c r="D79" s="150">
        <v>50</v>
      </c>
      <c r="E79" s="121">
        <v>1000</v>
      </c>
      <c r="F79" s="50">
        <f>D79*E79</f>
        <v>50000</v>
      </c>
      <c r="G79" s="360"/>
      <c r="H79" s="361"/>
      <c r="I79" s="152" t="s">
        <v>91</v>
      </c>
      <c r="J79" s="48">
        <v>50</v>
      </c>
      <c r="K79" s="49">
        <v>1000</v>
      </c>
      <c r="L79" s="147">
        <f>J79*K79</f>
        <v>50000</v>
      </c>
      <c r="M79" s="167" t="s">
        <v>121</v>
      </c>
      <c r="N79" s="50">
        <f t="shared" si="2"/>
        <v>0</v>
      </c>
      <c r="IW79" s="17"/>
    </row>
    <row r="80" spans="1:257" s="33" customFormat="1" ht="60.75" x14ac:dyDescent="0.25">
      <c r="A80" s="34" t="s">
        <v>71</v>
      </c>
      <c r="B80" s="82" t="s">
        <v>118</v>
      </c>
      <c r="C80" s="342"/>
      <c r="D80" s="27"/>
      <c r="E80" s="29"/>
      <c r="F80" s="154"/>
      <c r="G80" s="317" t="s">
        <v>117</v>
      </c>
      <c r="H80" s="117" t="s">
        <v>119</v>
      </c>
      <c r="I80" s="318"/>
      <c r="J80" s="319"/>
      <c r="K80" s="303"/>
      <c r="L80" s="304"/>
      <c r="M80" s="23"/>
      <c r="N80" s="32"/>
    </row>
    <row r="81" spans="1:183" s="39" customFormat="1" ht="45" x14ac:dyDescent="0.25">
      <c r="A81" s="34"/>
      <c r="B81" s="343" t="s">
        <v>66</v>
      </c>
      <c r="C81" s="342"/>
      <c r="D81" s="27"/>
      <c r="E81" s="29"/>
      <c r="F81" s="154"/>
      <c r="G81" s="205"/>
      <c r="H81" s="320" t="s">
        <v>66</v>
      </c>
      <c r="I81" s="318"/>
      <c r="J81" s="319"/>
      <c r="K81" s="303"/>
      <c r="L81" s="304"/>
      <c r="M81" s="23"/>
      <c r="N81" s="32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33"/>
      <c r="CG81" s="33"/>
      <c r="CH81" s="33"/>
      <c r="CI81" s="33"/>
      <c r="CJ81" s="33"/>
      <c r="CK81" s="33"/>
      <c r="CL81" s="33"/>
      <c r="CM81" s="33"/>
      <c r="CN81" s="33"/>
      <c r="CO81" s="33"/>
      <c r="CP81" s="33"/>
      <c r="CQ81" s="33"/>
      <c r="CR81" s="33"/>
      <c r="CS81" s="33"/>
      <c r="CT81" s="33"/>
      <c r="CU81" s="33"/>
      <c r="CV81" s="33"/>
      <c r="CW81" s="33"/>
      <c r="CX81" s="33"/>
      <c r="CY81" s="33"/>
      <c r="CZ81" s="33"/>
      <c r="DA81" s="33"/>
      <c r="DB81" s="33"/>
      <c r="DC81" s="33"/>
      <c r="DD81" s="33"/>
      <c r="DE81" s="33"/>
      <c r="DF81" s="33"/>
      <c r="DG81" s="33"/>
      <c r="DH81" s="33"/>
      <c r="DI81" s="33"/>
      <c r="DJ81" s="33"/>
      <c r="DK81" s="33"/>
      <c r="DL81" s="33"/>
      <c r="DM81" s="33"/>
      <c r="DN81" s="33"/>
      <c r="DO81" s="33"/>
      <c r="DP81" s="33"/>
      <c r="DQ81" s="33"/>
      <c r="DR81" s="33"/>
      <c r="DS81" s="33"/>
      <c r="DT81" s="33"/>
      <c r="DU81" s="33"/>
      <c r="DV81" s="33"/>
      <c r="DW81" s="33"/>
      <c r="DX81" s="33"/>
      <c r="DY81" s="33"/>
      <c r="DZ81" s="33"/>
      <c r="EA81" s="33"/>
      <c r="EB81" s="33"/>
      <c r="EC81" s="33"/>
      <c r="ED81" s="33"/>
      <c r="EE81" s="33"/>
      <c r="EF81" s="33"/>
      <c r="EG81" s="33"/>
      <c r="EH81" s="33"/>
      <c r="EI81" s="33"/>
      <c r="EJ81" s="33"/>
      <c r="EK81" s="33"/>
      <c r="EL81" s="33"/>
      <c r="EM81" s="33"/>
      <c r="EN81" s="33"/>
      <c r="EO81" s="33"/>
      <c r="EP81" s="33"/>
      <c r="EQ81" s="33"/>
      <c r="ER81" s="33"/>
      <c r="ES81" s="33"/>
      <c r="ET81" s="33"/>
      <c r="EU81" s="33"/>
      <c r="EV81" s="33"/>
      <c r="EW81" s="33"/>
      <c r="EX81" s="33"/>
      <c r="EY81" s="33"/>
      <c r="EZ81" s="33"/>
      <c r="FA81" s="33"/>
      <c r="FB81" s="33"/>
      <c r="FC81" s="33"/>
      <c r="FD81" s="33"/>
      <c r="FE81" s="33"/>
      <c r="FF81" s="33"/>
      <c r="FG81" s="33"/>
      <c r="FH81" s="33"/>
      <c r="FI81" s="33"/>
      <c r="FJ81" s="33"/>
      <c r="FK81" s="33"/>
      <c r="FL81" s="33"/>
      <c r="FM81" s="33"/>
      <c r="FN81" s="33"/>
      <c r="FO81" s="33"/>
      <c r="FP81" s="33"/>
      <c r="FQ81" s="33"/>
      <c r="FR81" s="33"/>
      <c r="FS81" s="33"/>
      <c r="FT81" s="33"/>
      <c r="FU81" s="33"/>
      <c r="FV81" s="33"/>
      <c r="FW81" s="33"/>
      <c r="FX81" s="33"/>
      <c r="FY81" s="33"/>
      <c r="FZ81" s="33"/>
      <c r="GA81" s="33"/>
    </row>
    <row r="82" spans="1:183" s="39" customFormat="1" ht="32.25" x14ac:dyDescent="0.25">
      <c r="A82" s="34"/>
      <c r="B82" s="343" t="s">
        <v>94</v>
      </c>
      <c r="C82" s="342"/>
      <c r="D82" s="27"/>
      <c r="E82" s="29"/>
      <c r="F82" s="154"/>
      <c r="G82" s="205"/>
      <c r="H82" s="320" t="s">
        <v>94</v>
      </c>
      <c r="I82" s="318"/>
      <c r="J82" s="319"/>
      <c r="K82" s="303"/>
      <c r="L82" s="304"/>
      <c r="M82" s="23"/>
      <c r="N82" s="32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  <c r="CT82" s="33"/>
      <c r="CU82" s="33"/>
      <c r="CV82" s="33"/>
      <c r="CW82" s="33"/>
      <c r="CX82" s="33"/>
      <c r="CY82" s="33"/>
      <c r="CZ82" s="33"/>
      <c r="DA82" s="33"/>
      <c r="DB82" s="33"/>
      <c r="DC82" s="33"/>
      <c r="DD82" s="33"/>
      <c r="DE82" s="33"/>
      <c r="DF82" s="33"/>
      <c r="DG82" s="33"/>
      <c r="DH82" s="33"/>
      <c r="DI82" s="33"/>
      <c r="DJ82" s="33"/>
      <c r="DK82" s="33"/>
      <c r="DL82" s="33"/>
      <c r="DM82" s="33"/>
      <c r="DN82" s="33"/>
      <c r="DO82" s="33"/>
      <c r="DP82" s="33"/>
      <c r="DQ82" s="33"/>
      <c r="DR82" s="33"/>
      <c r="DS82" s="33"/>
      <c r="DT82" s="33"/>
      <c r="DU82" s="33"/>
      <c r="DV82" s="33"/>
      <c r="DW82" s="33"/>
      <c r="DX82" s="33"/>
      <c r="DY82" s="33"/>
      <c r="DZ82" s="33"/>
      <c r="EA82" s="33"/>
      <c r="EB82" s="33"/>
      <c r="EC82" s="33"/>
      <c r="ED82" s="33"/>
      <c r="EE82" s="33"/>
      <c r="EF82" s="33"/>
      <c r="EG82" s="33"/>
      <c r="EH82" s="33"/>
      <c r="EI82" s="33"/>
      <c r="EJ82" s="33"/>
      <c r="EK82" s="33"/>
      <c r="EL82" s="33"/>
      <c r="EM82" s="33"/>
      <c r="EN82" s="33"/>
      <c r="EO82" s="33"/>
      <c r="EP82" s="33"/>
      <c r="EQ82" s="33"/>
      <c r="ER82" s="33"/>
      <c r="ES82" s="33"/>
      <c r="ET82" s="33"/>
      <c r="EU82" s="33"/>
      <c r="EV82" s="33"/>
      <c r="EW82" s="33"/>
      <c r="EX82" s="33"/>
      <c r="EY82" s="33"/>
      <c r="EZ82" s="33"/>
      <c r="FA82" s="33"/>
      <c r="FB82" s="33"/>
      <c r="FC82" s="33"/>
      <c r="FD82" s="33"/>
      <c r="FE82" s="33"/>
      <c r="FF82" s="33"/>
      <c r="FG82" s="33"/>
      <c r="FH82" s="33"/>
      <c r="FI82" s="33"/>
      <c r="FJ82" s="33"/>
      <c r="FK82" s="33"/>
      <c r="FL82" s="33"/>
      <c r="FM82" s="33"/>
      <c r="FN82" s="33"/>
      <c r="FO82" s="33"/>
      <c r="FP82" s="33"/>
      <c r="FQ82" s="33"/>
      <c r="FR82" s="33"/>
      <c r="FS82" s="33"/>
      <c r="FT82" s="33"/>
      <c r="FU82" s="33"/>
      <c r="FV82" s="33"/>
      <c r="FW82" s="33"/>
      <c r="FX82" s="33"/>
      <c r="FY82" s="33"/>
      <c r="FZ82" s="33"/>
      <c r="GA82" s="33"/>
    </row>
    <row r="83" spans="1:183" s="39" customFormat="1" x14ac:dyDescent="0.25">
      <c r="A83" s="34"/>
      <c r="B83" s="344" t="s">
        <v>67</v>
      </c>
      <c r="C83" s="83"/>
      <c r="D83" s="345"/>
      <c r="E83" s="346"/>
      <c r="F83" s="154"/>
      <c r="G83" s="205"/>
      <c r="H83" s="321" t="s">
        <v>67</v>
      </c>
      <c r="I83" s="319"/>
      <c r="J83" s="322"/>
      <c r="K83" s="323"/>
      <c r="L83" s="304"/>
      <c r="M83" s="23"/>
      <c r="N83" s="32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/>
      <c r="DB83" s="33"/>
      <c r="DC83" s="33"/>
      <c r="DD83" s="33"/>
      <c r="DE83" s="33"/>
      <c r="DF83" s="33"/>
      <c r="DG83" s="33"/>
      <c r="DH83" s="33"/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/>
      <c r="EL83" s="33"/>
      <c r="EM83" s="33"/>
      <c r="EN83" s="33"/>
      <c r="EO83" s="33"/>
      <c r="EP83" s="33"/>
      <c r="EQ83" s="33"/>
      <c r="ER83" s="33"/>
      <c r="ES83" s="33"/>
      <c r="ET83" s="33"/>
      <c r="EU83" s="33"/>
      <c r="EV83" s="33"/>
      <c r="EW83" s="33"/>
      <c r="EX83" s="33"/>
      <c r="EY83" s="33"/>
      <c r="EZ83" s="33"/>
      <c r="FA83" s="33"/>
      <c r="FB83" s="33"/>
      <c r="FC83" s="33"/>
      <c r="FD83" s="33"/>
      <c r="FE83" s="33"/>
      <c r="FF83" s="33"/>
      <c r="FG83" s="33"/>
      <c r="FH83" s="33"/>
      <c r="FI83" s="33"/>
      <c r="FJ83" s="33"/>
      <c r="FK83" s="33"/>
      <c r="FL83" s="33"/>
      <c r="FM83" s="33"/>
      <c r="FN83" s="33"/>
      <c r="FO83" s="33"/>
      <c r="FP83" s="33"/>
      <c r="FQ83" s="33"/>
      <c r="FR83" s="33"/>
      <c r="FS83" s="33"/>
      <c r="FT83" s="33"/>
      <c r="FU83" s="33"/>
      <c r="FV83" s="33"/>
      <c r="FW83" s="33"/>
      <c r="FX83" s="33"/>
      <c r="FY83" s="33"/>
      <c r="FZ83" s="33"/>
      <c r="GA83" s="33"/>
    </row>
    <row r="84" spans="1:183" s="39" customFormat="1" x14ac:dyDescent="0.25">
      <c r="A84" s="148"/>
      <c r="B84" s="347"/>
      <c r="C84" s="149" t="s">
        <v>18</v>
      </c>
      <c r="D84" s="150">
        <v>400</v>
      </c>
      <c r="E84" s="121">
        <v>120</v>
      </c>
      <c r="F84" s="50">
        <f>D84*E84</f>
        <v>48000</v>
      </c>
      <c r="G84" s="324"/>
      <c r="H84" s="305"/>
      <c r="I84" s="119" t="s">
        <v>18</v>
      </c>
      <c r="J84" s="265">
        <v>400</v>
      </c>
      <c r="K84" s="120">
        <v>100</v>
      </c>
      <c r="L84" s="141">
        <f>J84*K84</f>
        <v>40000</v>
      </c>
      <c r="M84" s="116" t="s">
        <v>123</v>
      </c>
      <c r="N84" s="50">
        <f t="shared" si="2"/>
        <v>40000</v>
      </c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33"/>
      <c r="FG84" s="33"/>
      <c r="FH84" s="33"/>
      <c r="FI84" s="33"/>
      <c r="FJ84" s="33"/>
      <c r="FK84" s="33"/>
      <c r="FL84" s="33"/>
      <c r="FM84" s="33"/>
      <c r="FN84" s="33"/>
      <c r="FO84" s="33"/>
      <c r="FP84" s="33"/>
      <c r="FQ84" s="33"/>
      <c r="FR84" s="33"/>
      <c r="FS84" s="33"/>
      <c r="FT84" s="33"/>
      <c r="FU84" s="33"/>
      <c r="FV84" s="33"/>
      <c r="FW84" s="33"/>
      <c r="FX84" s="33"/>
      <c r="FY84" s="33"/>
      <c r="FZ84" s="33"/>
      <c r="GA84" s="33"/>
    </row>
    <row r="85" spans="1:183" s="86" customFormat="1" ht="45" x14ac:dyDescent="0.25">
      <c r="A85" s="424" t="s">
        <v>72</v>
      </c>
      <c r="B85" s="395" t="s">
        <v>96</v>
      </c>
      <c r="C85" s="428"/>
      <c r="D85" s="397"/>
      <c r="E85" s="429"/>
      <c r="F85" s="430"/>
      <c r="G85" s="211" t="s">
        <v>45</v>
      </c>
      <c r="H85" s="51" t="s">
        <v>96</v>
      </c>
      <c r="I85" s="185"/>
      <c r="J85" s="53"/>
      <c r="K85" s="161"/>
      <c r="L85" s="176"/>
      <c r="M85" s="169"/>
      <c r="N85" s="158"/>
    </row>
    <row r="86" spans="1:183" s="86" customFormat="1" ht="30" x14ac:dyDescent="0.25">
      <c r="A86" s="34"/>
      <c r="B86" s="343" t="s">
        <v>68</v>
      </c>
      <c r="C86" s="84"/>
      <c r="D86" s="28"/>
      <c r="E86" s="431"/>
      <c r="F86" s="154"/>
      <c r="G86" s="199"/>
      <c r="H86" s="61" t="s">
        <v>68</v>
      </c>
      <c r="I86" s="56"/>
      <c r="J86" s="43"/>
      <c r="K86" s="159"/>
      <c r="L86" s="157"/>
      <c r="M86" s="23"/>
      <c r="N86" s="32"/>
    </row>
    <row r="87" spans="1:183" s="86" customFormat="1" ht="30" x14ac:dyDescent="0.25">
      <c r="A87" s="34"/>
      <c r="B87" s="343" t="s">
        <v>69</v>
      </c>
      <c r="C87" s="84"/>
      <c r="D87" s="28"/>
      <c r="E87" s="431"/>
      <c r="F87" s="154"/>
      <c r="G87" s="199"/>
      <c r="H87" s="61" t="s">
        <v>69</v>
      </c>
      <c r="I87" s="56"/>
      <c r="J87" s="43"/>
      <c r="K87" s="159"/>
      <c r="L87" s="157"/>
      <c r="M87" s="23"/>
      <c r="N87" s="32"/>
    </row>
    <row r="88" spans="1:183" s="86" customFormat="1" ht="30" customHeight="1" x14ac:dyDescent="0.25">
      <c r="A88" s="148" t="s">
        <v>130</v>
      </c>
      <c r="B88" s="347" t="s">
        <v>75</v>
      </c>
      <c r="C88" s="149" t="s">
        <v>91</v>
      </c>
      <c r="D88" s="150">
        <v>0.5</v>
      </c>
      <c r="E88" s="121">
        <v>2200</v>
      </c>
      <c r="F88" s="50">
        <f t="shared" ref="F88:F89" si="3">D88*E88</f>
        <v>1100</v>
      </c>
      <c r="G88" s="200" t="s">
        <v>130</v>
      </c>
      <c r="H88" s="151" t="s">
        <v>75</v>
      </c>
      <c r="I88" s="55" t="s">
        <v>91</v>
      </c>
      <c r="J88" s="48">
        <v>0.5</v>
      </c>
      <c r="K88" s="49">
        <v>2200</v>
      </c>
      <c r="L88" s="147">
        <f t="shared" ref="L88:L89" si="4">J88*K88</f>
        <v>1100</v>
      </c>
      <c r="M88" s="116" t="s">
        <v>121</v>
      </c>
      <c r="N88" s="50">
        <f t="shared" si="2"/>
        <v>0</v>
      </c>
    </row>
    <row r="89" spans="1:183" s="86" customFormat="1" ht="32.25" customHeight="1" x14ac:dyDescent="0.25">
      <c r="A89" s="419" t="s">
        <v>131</v>
      </c>
      <c r="B89" s="420" t="s">
        <v>132</v>
      </c>
      <c r="C89" s="421" t="s">
        <v>91</v>
      </c>
      <c r="D89" s="422">
        <v>1</v>
      </c>
      <c r="E89" s="423">
        <v>2000</v>
      </c>
      <c r="F89" s="162">
        <f t="shared" si="3"/>
        <v>2000</v>
      </c>
      <c r="G89" s="326" t="s">
        <v>134</v>
      </c>
      <c r="H89" s="306" t="s">
        <v>133</v>
      </c>
      <c r="I89" s="325" t="s">
        <v>91</v>
      </c>
      <c r="J89" s="307">
        <v>1</v>
      </c>
      <c r="K89" s="308">
        <v>2200</v>
      </c>
      <c r="L89" s="309">
        <f t="shared" si="4"/>
        <v>2200</v>
      </c>
      <c r="M89" s="125" t="s">
        <v>123</v>
      </c>
      <c r="N89" s="162">
        <f t="shared" si="2"/>
        <v>2200</v>
      </c>
    </row>
    <row r="90" spans="1:183" s="86" customFormat="1" ht="45" x14ac:dyDescent="0.25">
      <c r="A90" s="34" t="s">
        <v>45</v>
      </c>
      <c r="B90" s="82" t="s">
        <v>95</v>
      </c>
      <c r="C90" s="84"/>
      <c r="D90" s="28"/>
      <c r="E90" s="431"/>
      <c r="F90" s="154"/>
      <c r="G90" s="199" t="s">
        <v>72</v>
      </c>
      <c r="H90" s="41" t="s">
        <v>95</v>
      </c>
      <c r="I90" s="56"/>
      <c r="J90" s="43"/>
      <c r="K90" s="159"/>
      <c r="L90" s="157"/>
      <c r="M90" s="23"/>
      <c r="N90" s="32"/>
    </row>
    <row r="91" spans="1:183" s="86" customFormat="1" ht="30" x14ac:dyDescent="0.25">
      <c r="A91" s="34"/>
      <c r="B91" s="343" t="s">
        <v>68</v>
      </c>
      <c r="C91" s="84"/>
      <c r="D91" s="28"/>
      <c r="E91" s="431"/>
      <c r="F91" s="154"/>
      <c r="G91" s="199"/>
      <c r="H91" s="61" t="s">
        <v>68</v>
      </c>
      <c r="I91" s="56"/>
      <c r="J91" s="43"/>
      <c r="K91" s="159"/>
      <c r="L91" s="157"/>
      <c r="M91" s="23"/>
      <c r="N91" s="32"/>
    </row>
    <row r="92" spans="1:183" s="86" customFormat="1" ht="30" x14ac:dyDescent="0.25">
      <c r="A92" s="34"/>
      <c r="B92" s="343" t="s">
        <v>69</v>
      </c>
      <c r="C92" s="84"/>
      <c r="D92" s="28"/>
      <c r="E92" s="431"/>
      <c r="F92" s="154"/>
      <c r="G92" s="199"/>
      <c r="H92" s="61" t="s">
        <v>69</v>
      </c>
      <c r="I92" s="56"/>
      <c r="J92" s="43"/>
      <c r="K92" s="159"/>
      <c r="L92" s="157"/>
      <c r="M92" s="23"/>
      <c r="N92" s="32"/>
    </row>
    <row r="93" spans="1:183" s="86" customFormat="1" ht="21" customHeight="1" x14ac:dyDescent="0.25">
      <c r="A93" s="148"/>
      <c r="B93" s="347" t="s">
        <v>70</v>
      </c>
      <c r="C93" s="149" t="s">
        <v>91</v>
      </c>
      <c r="D93" s="150">
        <v>15</v>
      </c>
      <c r="E93" s="121">
        <v>2000</v>
      </c>
      <c r="F93" s="50">
        <f>D93*E93</f>
        <v>30000</v>
      </c>
      <c r="G93" s="200"/>
      <c r="H93" s="151" t="s">
        <v>70</v>
      </c>
      <c r="I93" s="55" t="s">
        <v>91</v>
      </c>
      <c r="J93" s="48">
        <v>15</v>
      </c>
      <c r="K93" s="49">
        <v>2000</v>
      </c>
      <c r="L93" s="147">
        <f>J93*K93</f>
        <v>30000</v>
      </c>
      <c r="M93" s="116" t="s">
        <v>121</v>
      </c>
      <c r="N93" s="50">
        <f t="shared" si="2"/>
        <v>0</v>
      </c>
    </row>
    <row r="94" spans="1:183" s="86" customFormat="1" ht="30" x14ac:dyDescent="0.25">
      <c r="A94" s="34" t="s">
        <v>47</v>
      </c>
      <c r="B94" s="82" t="s">
        <v>97</v>
      </c>
      <c r="C94" s="84"/>
      <c r="D94" s="28"/>
      <c r="E94" s="431"/>
      <c r="F94" s="154"/>
      <c r="G94" s="223"/>
      <c r="H94" s="339" t="s">
        <v>85</v>
      </c>
      <c r="I94" s="224"/>
      <c r="J94" s="88"/>
      <c r="K94" s="225"/>
      <c r="L94" s="178"/>
      <c r="M94" s="23"/>
      <c r="N94" s="32"/>
    </row>
    <row r="95" spans="1:183" s="86" customFormat="1" ht="30" x14ac:dyDescent="0.25">
      <c r="A95" s="34"/>
      <c r="B95" s="343" t="s">
        <v>68</v>
      </c>
      <c r="C95" s="84"/>
      <c r="D95" s="28"/>
      <c r="E95" s="431"/>
      <c r="F95" s="154"/>
      <c r="G95" s="223"/>
      <c r="H95" s="88"/>
      <c r="I95" s="224"/>
      <c r="J95" s="88"/>
      <c r="K95" s="225"/>
      <c r="L95" s="178"/>
      <c r="M95" s="23"/>
      <c r="N95" s="32"/>
    </row>
    <row r="96" spans="1:183" s="86" customFormat="1" ht="30" x14ac:dyDescent="0.25">
      <c r="A96" s="34"/>
      <c r="B96" s="343" t="s">
        <v>69</v>
      </c>
      <c r="C96" s="84"/>
      <c r="D96" s="28"/>
      <c r="E96" s="431"/>
      <c r="F96" s="154"/>
      <c r="G96" s="223"/>
      <c r="H96" s="88"/>
      <c r="I96" s="224"/>
      <c r="J96" s="88"/>
      <c r="K96" s="225"/>
      <c r="L96" s="178"/>
      <c r="M96" s="23"/>
      <c r="N96" s="32"/>
    </row>
    <row r="97" spans="1:183" s="86" customFormat="1" ht="21" customHeight="1" x14ac:dyDescent="0.25">
      <c r="A97" s="148"/>
      <c r="B97" s="347" t="s">
        <v>73</v>
      </c>
      <c r="C97" s="149" t="s">
        <v>91</v>
      </c>
      <c r="D97" s="150">
        <v>2</v>
      </c>
      <c r="E97" s="121">
        <v>2000</v>
      </c>
      <c r="F97" s="50">
        <f>D97*E97</f>
        <v>4000</v>
      </c>
      <c r="G97" s="226"/>
      <c r="H97" s="91"/>
      <c r="I97" s="227"/>
      <c r="J97" s="91"/>
      <c r="K97" s="228"/>
      <c r="L97" s="229"/>
      <c r="M97" s="116" t="s">
        <v>85</v>
      </c>
      <c r="N97" s="50">
        <f t="shared" si="2"/>
        <v>0</v>
      </c>
    </row>
    <row r="98" spans="1:183" s="39" customFormat="1" ht="105" x14ac:dyDescent="0.25">
      <c r="A98" s="34"/>
      <c r="B98" s="89"/>
      <c r="C98" s="84"/>
      <c r="D98" s="28"/>
      <c r="E98" s="77"/>
      <c r="F98" s="154"/>
      <c r="G98" s="220" t="s">
        <v>112</v>
      </c>
      <c r="H98" s="221" t="s">
        <v>98</v>
      </c>
      <c r="I98" s="190"/>
      <c r="J98" s="87"/>
      <c r="K98" s="189"/>
      <c r="L98" s="177"/>
      <c r="M98" s="23"/>
      <c r="N98" s="32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G98" s="33"/>
      <c r="CH98" s="33"/>
      <c r="CI98" s="33"/>
      <c r="CJ98" s="33"/>
      <c r="CK98" s="33"/>
      <c r="CL98" s="33"/>
      <c r="CM98" s="33"/>
      <c r="CN98" s="33"/>
      <c r="CO98" s="33"/>
      <c r="CP98" s="33"/>
      <c r="CQ98" s="33"/>
      <c r="CR98" s="33"/>
      <c r="CS98" s="33"/>
      <c r="CT98" s="33"/>
      <c r="CU98" s="33"/>
      <c r="CV98" s="33"/>
      <c r="CW98" s="33"/>
      <c r="CX98" s="33"/>
      <c r="CY98" s="33"/>
      <c r="CZ98" s="33"/>
      <c r="DA98" s="33"/>
      <c r="DB98" s="33"/>
      <c r="DC98" s="33"/>
      <c r="DD98" s="33"/>
      <c r="DE98" s="33"/>
      <c r="DF98" s="33"/>
      <c r="DG98" s="33"/>
      <c r="DH98" s="33"/>
      <c r="DI98" s="33"/>
      <c r="DJ98" s="33"/>
      <c r="DK98" s="33"/>
      <c r="DL98" s="33"/>
      <c r="DM98" s="33"/>
      <c r="DN98" s="33"/>
      <c r="DO98" s="33"/>
      <c r="DP98" s="33"/>
      <c r="DQ98" s="33"/>
      <c r="DR98" s="33"/>
      <c r="DS98" s="33"/>
      <c r="DT98" s="33"/>
      <c r="DU98" s="33"/>
      <c r="DV98" s="33"/>
      <c r="DW98" s="33"/>
      <c r="DX98" s="33"/>
      <c r="DY98" s="33"/>
      <c r="DZ98" s="33"/>
      <c r="EA98" s="33"/>
      <c r="EB98" s="33"/>
      <c r="EC98" s="33"/>
      <c r="ED98" s="33"/>
      <c r="EE98" s="33"/>
      <c r="EF98" s="33"/>
      <c r="EG98" s="33"/>
      <c r="EH98" s="33"/>
      <c r="EI98" s="33"/>
      <c r="EJ98" s="33"/>
      <c r="EK98" s="33"/>
      <c r="EL98" s="33"/>
      <c r="EM98" s="33"/>
      <c r="EN98" s="33"/>
      <c r="EO98" s="33"/>
      <c r="EP98" s="33"/>
      <c r="EQ98" s="33"/>
      <c r="ER98" s="33"/>
      <c r="ES98" s="33"/>
      <c r="ET98" s="33"/>
      <c r="EU98" s="33"/>
      <c r="EV98" s="33"/>
      <c r="EW98" s="33"/>
      <c r="EX98" s="33"/>
      <c r="EY98" s="33"/>
      <c r="EZ98" s="33"/>
      <c r="FA98" s="33"/>
      <c r="FB98" s="33"/>
      <c r="FC98" s="33"/>
      <c r="FD98" s="33"/>
      <c r="FE98" s="33"/>
      <c r="FF98" s="33"/>
      <c r="FG98" s="33"/>
      <c r="FH98" s="33"/>
      <c r="FI98" s="33"/>
      <c r="FJ98" s="33"/>
      <c r="FK98" s="33"/>
      <c r="FL98" s="33"/>
      <c r="FM98" s="33"/>
      <c r="FN98" s="33"/>
      <c r="FO98" s="33"/>
      <c r="FP98" s="33"/>
      <c r="FQ98" s="33"/>
      <c r="FR98" s="33"/>
      <c r="FS98" s="33"/>
      <c r="FT98" s="33"/>
      <c r="FU98" s="33"/>
      <c r="FV98" s="33"/>
      <c r="FW98" s="33"/>
      <c r="FX98" s="33"/>
      <c r="FY98" s="33"/>
      <c r="FZ98" s="33"/>
      <c r="GA98" s="33"/>
    </row>
    <row r="99" spans="1:183" s="39" customFormat="1" ht="32.25" x14ac:dyDescent="0.25">
      <c r="A99" s="34"/>
      <c r="B99" s="89"/>
      <c r="C99" s="84"/>
      <c r="D99" s="28"/>
      <c r="E99" s="77"/>
      <c r="F99" s="154"/>
      <c r="G99" s="220"/>
      <c r="H99" s="221" t="s">
        <v>99</v>
      </c>
      <c r="I99" s="190"/>
      <c r="J99" s="87"/>
      <c r="K99" s="189"/>
      <c r="L99" s="177"/>
      <c r="M99" s="23"/>
      <c r="N99" s="32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33"/>
      <c r="CG99" s="33"/>
      <c r="CH99" s="33"/>
      <c r="CI99" s="33"/>
      <c r="CJ99" s="33"/>
      <c r="CK99" s="33"/>
      <c r="CL99" s="33"/>
      <c r="CM99" s="33"/>
      <c r="CN99" s="33"/>
      <c r="CO99" s="33"/>
      <c r="CP99" s="33"/>
      <c r="CQ99" s="33"/>
      <c r="CR99" s="33"/>
      <c r="CS99" s="33"/>
      <c r="CT99" s="33"/>
      <c r="CU99" s="33"/>
      <c r="CV99" s="33"/>
      <c r="CW99" s="33"/>
      <c r="CX99" s="33"/>
      <c r="CY99" s="33"/>
      <c r="CZ99" s="33"/>
      <c r="DA99" s="33"/>
      <c r="DB99" s="33"/>
      <c r="DC99" s="33"/>
      <c r="DD99" s="33"/>
      <c r="DE99" s="33"/>
      <c r="DF99" s="33"/>
      <c r="DG99" s="33"/>
      <c r="DH99" s="33"/>
      <c r="DI99" s="33"/>
      <c r="DJ99" s="33"/>
      <c r="DK99" s="33"/>
      <c r="DL99" s="33"/>
      <c r="DM99" s="33"/>
      <c r="DN99" s="33"/>
      <c r="DO99" s="33"/>
      <c r="DP99" s="33"/>
      <c r="DQ99" s="33"/>
      <c r="DR99" s="33"/>
      <c r="DS99" s="33"/>
      <c r="DT99" s="33"/>
      <c r="DU99" s="33"/>
      <c r="DV99" s="33"/>
      <c r="DW99" s="33"/>
      <c r="DX99" s="33"/>
      <c r="DY99" s="33"/>
      <c r="DZ99" s="33"/>
      <c r="EA99" s="33"/>
      <c r="EB99" s="33"/>
      <c r="EC99" s="33"/>
      <c r="ED99" s="33"/>
      <c r="EE99" s="33"/>
      <c r="EF99" s="33"/>
      <c r="EG99" s="33"/>
      <c r="EH99" s="33"/>
      <c r="EI99" s="33"/>
      <c r="EJ99" s="33"/>
      <c r="EK99" s="33"/>
      <c r="EL99" s="33"/>
      <c r="EM99" s="33"/>
      <c r="EN99" s="33"/>
      <c r="EO99" s="33"/>
      <c r="EP99" s="33"/>
      <c r="EQ99" s="33"/>
      <c r="ER99" s="33"/>
      <c r="ES99" s="33"/>
      <c r="ET99" s="33"/>
      <c r="EU99" s="33"/>
      <c r="EV99" s="33"/>
      <c r="EW99" s="33"/>
      <c r="EX99" s="33"/>
      <c r="EY99" s="33"/>
      <c r="EZ99" s="33"/>
      <c r="FA99" s="33"/>
      <c r="FB99" s="33"/>
      <c r="FC99" s="33"/>
      <c r="FD99" s="33"/>
      <c r="FE99" s="33"/>
      <c r="FF99" s="33"/>
      <c r="FG99" s="33"/>
      <c r="FH99" s="33"/>
      <c r="FI99" s="33"/>
      <c r="FJ99" s="33"/>
      <c r="FK99" s="33"/>
      <c r="FL99" s="33"/>
      <c r="FM99" s="33"/>
      <c r="FN99" s="33"/>
      <c r="FO99" s="33"/>
      <c r="FP99" s="33"/>
      <c r="FQ99" s="33"/>
      <c r="FR99" s="33"/>
      <c r="FS99" s="33"/>
      <c r="FT99" s="33"/>
      <c r="FU99" s="33"/>
      <c r="FV99" s="33"/>
      <c r="FW99" s="33"/>
      <c r="FX99" s="33"/>
      <c r="FY99" s="33"/>
      <c r="FZ99" s="33"/>
      <c r="GA99" s="33"/>
    </row>
    <row r="100" spans="1:183" s="39" customFormat="1" ht="21.75" customHeight="1" x14ac:dyDescent="0.25">
      <c r="A100" s="34"/>
      <c r="B100" s="85"/>
      <c r="C100" s="84"/>
      <c r="D100" s="28"/>
      <c r="E100" s="65"/>
      <c r="F100" s="19"/>
      <c r="G100" s="222"/>
      <c r="H100" s="191" t="s">
        <v>83</v>
      </c>
      <c r="I100" s="187" t="s">
        <v>100</v>
      </c>
      <c r="J100" s="163">
        <v>180</v>
      </c>
      <c r="K100" s="164">
        <v>300</v>
      </c>
      <c r="L100" s="188">
        <f>J100*K100</f>
        <v>54000</v>
      </c>
      <c r="M100" s="23" t="s">
        <v>122</v>
      </c>
      <c r="N100" s="32">
        <f t="shared" si="2"/>
        <v>54000</v>
      </c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  <c r="CP100" s="33"/>
      <c r="CQ100" s="33"/>
      <c r="CR100" s="33"/>
      <c r="CS100" s="33"/>
      <c r="CT100" s="33"/>
      <c r="CU100" s="33"/>
      <c r="CV100" s="33"/>
      <c r="CW100" s="33"/>
      <c r="CX100" s="33"/>
      <c r="CY100" s="33"/>
      <c r="CZ100" s="33"/>
      <c r="DA100" s="33"/>
      <c r="DB100" s="33"/>
      <c r="DC100" s="33"/>
      <c r="DD100" s="33"/>
      <c r="DE100" s="33"/>
      <c r="DF100" s="33"/>
      <c r="DG100" s="33"/>
      <c r="DH100" s="33"/>
      <c r="DI100" s="33"/>
      <c r="DJ100" s="33"/>
      <c r="DK100" s="33"/>
      <c r="DL100" s="33"/>
      <c r="DM100" s="33"/>
      <c r="DN100" s="33"/>
      <c r="DO100" s="33"/>
      <c r="DP100" s="33"/>
      <c r="DQ100" s="33"/>
      <c r="DR100" s="33"/>
      <c r="DS100" s="33"/>
      <c r="DT100" s="33"/>
      <c r="DU100" s="33"/>
      <c r="DV100" s="33"/>
      <c r="DW100" s="33"/>
      <c r="DX100" s="33"/>
      <c r="DY100" s="33"/>
      <c r="DZ100" s="33"/>
      <c r="EA100" s="33"/>
      <c r="EB100" s="33"/>
      <c r="EC100" s="33"/>
      <c r="ED100" s="33"/>
      <c r="EE100" s="33"/>
      <c r="EF100" s="33"/>
      <c r="EG100" s="33"/>
      <c r="EH100" s="33"/>
      <c r="EI100" s="33"/>
      <c r="EJ100" s="33"/>
      <c r="EK100" s="33"/>
      <c r="EL100" s="33"/>
      <c r="EM100" s="33"/>
      <c r="EN100" s="33"/>
      <c r="EO100" s="33"/>
      <c r="EP100" s="33"/>
      <c r="EQ100" s="33"/>
      <c r="ER100" s="33"/>
      <c r="ES100" s="33"/>
      <c r="ET100" s="33"/>
      <c r="EU100" s="33"/>
      <c r="EV100" s="33"/>
      <c r="EW100" s="33"/>
      <c r="EX100" s="33"/>
      <c r="EY100" s="33"/>
      <c r="EZ100" s="33"/>
      <c r="FA100" s="33"/>
      <c r="FB100" s="33"/>
      <c r="FC100" s="33"/>
      <c r="FD100" s="33"/>
      <c r="FE100" s="33"/>
      <c r="FF100" s="33"/>
      <c r="FG100" s="33"/>
      <c r="FH100" s="33"/>
      <c r="FI100" s="33"/>
      <c r="FJ100" s="33"/>
      <c r="FK100" s="33"/>
      <c r="FL100" s="33"/>
      <c r="FM100" s="33"/>
      <c r="FN100" s="33"/>
      <c r="FO100" s="33"/>
      <c r="FP100" s="33"/>
      <c r="FQ100" s="33"/>
      <c r="FR100" s="33"/>
      <c r="FS100" s="33"/>
      <c r="FT100" s="33"/>
      <c r="FU100" s="33"/>
      <c r="FV100" s="33"/>
      <c r="FW100" s="33"/>
      <c r="FX100" s="33"/>
      <c r="FY100" s="33"/>
      <c r="FZ100" s="33"/>
      <c r="GA100" s="33"/>
    </row>
    <row r="101" spans="1:183" s="39" customFormat="1" ht="60" x14ac:dyDescent="0.25">
      <c r="A101" s="34"/>
      <c r="B101" s="89"/>
      <c r="C101" s="84"/>
      <c r="D101" s="28"/>
      <c r="E101" s="77"/>
      <c r="F101" s="154"/>
      <c r="G101" s="220" t="s">
        <v>113</v>
      </c>
      <c r="H101" s="221" t="s">
        <v>115</v>
      </c>
      <c r="I101" s="190"/>
      <c r="J101" s="87"/>
      <c r="K101" s="189"/>
      <c r="L101" s="177"/>
      <c r="M101" s="23"/>
      <c r="N101" s="32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G101" s="33"/>
      <c r="CH101" s="33"/>
      <c r="CI101" s="33"/>
      <c r="CJ101" s="33"/>
      <c r="CK101" s="33"/>
      <c r="CL101" s="33"/>
      <c r="CM101" s="33"/>
      <c r="CN101" s="33"/>
      <c r="CO101" s="33"/>
      <c r="CP101" s="33"/>
      <c r="CQ101" s="33"/>
      <c r="CR101" s="33"/>
      <c r="CS101" s="33"/>
      <c r="CT101" s="33"/>
      <c r="CU101" s="33"/>
      <c r="CV101" s="33"/>
      <c r="CW101" s="33"/>
      <c r="CX101" s="33"/>
      <c r="CY101" s="33"/>
      <c r="CZ101" s="33"/>
      <c r="DA101" s="33"/>
      <c r="DB101" s="33"/>
      <c r="DC101" s="33"/>
      <c r="DD101" s="33"/>
      <c r="DE101" s="33"/>
      <c r="DF101" s="33"/>
      <c r="DG101" s="33"/>
      <c r="DH101" s="33"/>
      <c r="DI101" s="33"/>
      <c r="DJ101" s="33"/>
      <c r="DK101" s="33"/>
      <c r="DL101" s="33"/>
      <c r="DM101" s="33"/>
      <c r="DN101" s="33"/>
      <c r="DO101" s="33"/>
      <c r="DP101" s="33"/>
      <c r="DQ101" s="33"/>
      <c r="DR101" s="33"/>
      <c r="DS101" s="33"/>
      <c r="DT101" s="33"/>
      <c r="DU101" s="33"/>
      <c r="DV101" s="33"/>
      <c r="DW101" s="33"/>
      <c r="DX101" s="33"/>
      <c r="DY101" s="33"/>
      <c r="DZ101" s="33"/>
      <c r="EA101" s="33"/>
      <c r="EB101" s="33"/>
      <c r="EC101" s="33"/>
      <c r="ED101" s="33"/>
      <c r="EE101" s="33"/>
      <c r="EF101" s="33"/>
      <c r="EG101" s="33"/>
      <c r="EH101" s="33"/>
      <c r="EI101" s="33"/>
      <c r="EJ101" s="33"/>
      <c r="EK101" s="33"/>
      <c r="EL101" s="33"/>
      <c r="EM101" s="33"/>
      <c r="EN101" s="33"/>
      <c r="EO101" s="33"/>
      <c r="EP101" s="33"/>
      <c r="EQ101" s="33"/>
      <c r="ER101" s="33"/>
      <c r="ES101" s="33"/>
      <c r="ET101" s="33"/>
      <c r="EU101" s="33"/>
      <c r="EV101" s="33"/>
      <c r="EW101" s="33"/>
      <c r="EX101" s="33"/>
      <c r="EY101" s="33"/>
      <c r="EZ101" s="33"/>
      <c r="FA101" s="33"/>
      <c r="FB101" s="33"/>
      <c r="FC101" s="33"/>
      <c r="FD101" s="33"/>
      <c r="FE101" s="33"/>
      <c r="FF101" s="33"/>
      <c r="FG101" s="33"/>
      <c r="FH101" s="33"/>
      <c r="FI101" s="33"/>
      <c r="FJ101" s="33"/>
      <c r="FK101" s="33"/>
      <c r="FL101" s="33"/>
      <c r="FM101" s="33"/>
      <c r="FN101" s="33"/>
      <c r="FO101" s="33"/>
      <c r="FP101" s="33"/>
      <c r="FQ101" s="33"/>
      <c r="FR101" s="33"/>
      <c r="FS101" s="33"/>
      <c r="FT101" s="33"/>
      <c r="FU101" s="33"/>
      <c r="FV101" s="33"/>
      <c r="FW101" s="33"/>
      <c r="FX101" s="33"/>
      <c r="FY101" s="33"/>
      <c r="FZ101" s="33"/>
      <c r="GA101" s="33"/>
    </row>
    <row r="102" spans="1:183" s="39" customFormat="1" ht="21.75" customHeight="1" x14ac:dyDescent="0.25">
      <c r="A102" s="34"/>
      <c r="B102" s="85"/>
      <c r="C102" s="84"/>
      <c r="D102" s="28"/>
      <c r="E102" s="65"/>
      <c r="F102" s="19"/>
      <c r="G102" s="222"/>
      <c r="H102" s="191"/>
      <c r="I102" s="187" t="s">
        <v>91</v>
      </c>
      <c r="J102" s="163">
        <v>2</v>
      </c>
      <c r="K102" s="164">
        <v>3000</v>
      </c>
      <c r="L102" s="188">
        <f>J102*K102</f>
        <v>6000</v>
      </c>
      <c r="M102" s="23" t="s">
        <v>122</v>
      </c>
      <c r="N102" s="32">
        <f t="shared" si="2"/>
        <v>6000</v>
      </c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G102" s="33"/>
      <c r="CH102" s="33"/>
      <c r="CI102" s="33"/>
      <c r="CJ102" s="33"/>
      <c r="CK102" s="33"/>
      <c r="CL102" s="33"/>
      <c r="CM102" s="33"/>
      <c r="CN102" s="33"/>
      <c r="CO102" s="33"/>
      <c r="CP102" s="33"/>
      <c r="CQ102" s="33"/>
      <c r="CR102" s="33"/>
      <c r="CS102" s="33"/>
      <c r="CT102" s="33"/>
      <c r="CU102" s="33"/>
      <c r="CV102" s="33"/>
      <c r="CW102" s="33"/>
      <c r="CX102" s="33"/>
      <c r="CY102" s="33"/>
      <c r="CZ102" s="33"/>
      <c r="DA102" s="33"/>
      <c r="DB102" s="33"/>
      <c r="DC102" s="33"/>
      <c r="DD102" s="33"/>
      <c r="DE102" s="33"/>
      <c r="DF102" s="33"/>
      <c r="DG102" s="33"/>
      <c r="DH102" s="33"/>
      <c r="DI102" s="33"/>
      <c r="DJ102" s="33"/>
      <c r="DK102" s="33"/>
      <c r="DL102" s="33"/>
      <c r="DM102" s="33"/>
      <c r="DN102" s="33"/>
      <c r="DO102" s="33"/>
      <c r="DP102" s="33"/>
      <c r="DQ102" s="33"/>
      <c r="DR102" s="33"/>
      <c r="DS102" s="33"/>
      <c r="DT102" s="33"/>
      <c r="DU102" s="33"/>
      <c r="DV102" s="33"/>
      <c r="DW102" s="33"/>
      <c r="DX102" s="33"/>
      <c r="DY102" s="33"/>
      <c r="DZ102" s="33"/>
      <c r="EA102" s="33"/>
      <c r="EB102" s="33"/>
      <c r="EC102" s="33"/>
      <c r="ED102" s="33"/>
      <c r="EE102" s="33"/>
      <c r="EF102" s="33"/>
      <c r="EG102" s="33"/>
      <c r="EH102" s="33"/>
      <c r="EI102" s="33"/>
      <c r="EJ102" s="33"/>
      <c r="EK102" s="33"/>
      <c r="EL102" s="33"/>
      <c r="EM102" s="33"/>
      <c r="EN102" s="33"/>
      <c r="EO102" s="33"/>
      <c r="EP102" s="33"/>
      <c r="EQ102" s="33"/>
      <c r="ER102" s="33"/>
      <c r="ES102" s="33"/>
      <c r="ET102" s="33"/>
      <c r="EU102" s="33"/>
      <c r="EV102" s="33"/>
      <c r="EW102" s="33"/>
      <c r="EX102" s="33"/>
      <c r="EY102" s="33"/>
      <c r="EZ102" s="33"/>
      <c r="FA102" s="33"/>
      <c r="FB102" s="33"/>
      <c r="FC102" s="33"/>
      <c r="FD102" s="33"/>
      <c r="FE102" s="33"/>
      <c r="FF102" s="33"/>
      <c r="FG102" s="33"/>
      <c r="FH102" s="33"/>
      <c r="FI102" s="33"/>
      <c r="FJ102" s="33"/>
      <c r="FK102" s="33"/>
      <c r="FL102" s="33"/>
      <c r="FM102" s="33"/>
      <c r="FN102" s="33"/>
      <c r="FO102" s="33"/>
      <c r="FP102" s="33"/>
      <c r="FQ102" s="33"/>
      <c r="FR102" s="33"/>
      <c r="FS102" s="33"/>
      <c r="FT102" s="33"/>
      <c r="FU102" s="33"/>
      <c r="FV102" s="33"/>
      <c r="FW102" s="33"/>
      <c r="FX102" s="33"/>
      <c r="FY102" s="33"/>
      <c r="FZ102" s="33"/>
      <c r="GA102" s="33"/>
    </row>
    <row r="103" spans="1:183" ht="27.75" customHeight="1" x14ac:dyDescent="0.25">
      <c r="A103" s="367"/>
      <c r="B103" s="67" t="s">
        <v>78</v>
      </c>
      <c r="C103" s="368"/>
      <c r="D103" s="369"/>
      <c r="E103" s="369"/>
      <c r="F103" s="104">
        <f>SUM(F68:F100)</f>
        <v>284500</v>
      </c>
      <c r="G103" s="370"/>
      <c r="H103" s="371"/>
      <c r="I103" s="372"/>
      <c r="J103" s="71"/>
      <c r="K103" s="369"/>
      <c r="L103" s="104">
        <f>SUM(L68:L100)</f>
        <v>338700</v>
      </c>
      <c r="M103" s="165"/>
      <c r="N103" s="104">
        <f>SUM(N68:N100)</f>
        <v>96200</v>
      </c>
    </row>
    <row r="104" spans="1:183" s="365" customFormat="1" ht="18" customHeight="1" x14ac:dyDescent="0.25">
      <c r="A104" s="362"/>
      <c r="B104" s="26"/>
      <c r="C104" s="363"/>
      <c r="D104" s="364"/>
      <c r="E104" s="364"/>
      <c r="F104" s="105"/>
      <c r="G104" s="198"/>
      <c r="H104" s="30"/>
      <c r="I104" s="183"/>
      <c r="J104" s="78"/>
      <c r="K104" s="364"/>
      <c r="L104" s="105"/>
      <c r="M104" s="166"/>
      <c r="N104" s="105"/>
    </row>
    <row r="105" spans="1:183" ht="21.75" customHeight="1" x14ac:dyDescent="0.25">
      <c r="A105" s="25" t="s">
        <v>139</v>
      </c>
      <c r="B105" s="26" t="s">
        <v>140</v>
      </c>
      <c r="C105" s="22"/>
      <c r="D105" s="21"/>
      <c r="E105" s="21"/>
      <c r="F105" s="105"/>
      <c r="G105" s="25" t="s">
        <v>139</v>
      </c>
      <c r="H105" s="26" t="s">
        <v>140</v>
      </c>
      <c r="I105" s="183"/>
      <c r="J105" s="78"/>
      <c r="K105" s="21"/>
      <c r="L105" s="105"/>
      <c r="M105" s="23"/>
      <c r="N105" s="19"/>
    </row>
    <row r="106" spans="1:183" ht="18.75" customHeight="1" x14ac:dyDescent="0.25">
      <c r="A106" s="25"/>
      <c r="B106" s="26"/>
      <c r="C106" s="22"/>
      <c r="D106" s="21"/>
      <c r="E106" s="21"/>
      <c r="F106" s="105"/>
      <c r="G106" s="198"/>
      <c r="H106" s="30"/>
      <c r="I106" s="183"/>
      <c r="J106" s="78"/>
      <c r="K106" s="21"/>
      <c r="L106" s="105"/>
      <c r="M106" s="23"/>
      <c r="N106" s="19"/>
    </row>
    <row r="107" spans="1:183" s="366" customFormat="1" ht="26.25" customHeight="1" x14ac:dyDescent="0.25">
      <c r="A107" s="148" t="s">
        <v>2</v>
      </c>
      <c r="B107" s="418" t="s">
        <v>144</v>
      </c>
      <c r="C107" s="432" t="s">
        <v>3</v>
      </c>
      <c r="D107" s="433">
        <v>10</v>
      </c>
      <c r="E107" s="434">
        <v>1000</v>
      </c>
      <c r="F107" s="435">
        <f>D107*E107</f>
        <v>10000</v>
      </c>
      <c r="G107" s="373" t="s">
        <v>2</v>
      </c>
      <c r="H107" s="374" t="s">
        <v>142</v>
      </c>
      <c r="I107" s="375" t="s">
        <v>3</v>
      </c>
      <c r="J107" s="376">
        <v>10</v>
      </c>
      <c r="K107" s="383">
        <v>980</v>
      </c>
      <c r="L107" s="377">
        <f>J107*K107</f>
        <v>9800</v>
      </c>
      <c r="M107" s="116" t="s">
        <v>135</v>
      </c>
      <c r="N107" s="155">
        <f t="shared" ref="N107:N108" si="5">IF(OR(M107="NOVA STAVKA",M107="ZAMJENSKA STAVKA",M107="IZMIJENJENA STAVKA"),L107,0)</f>
        <v>9800</v>
      </c>
    </row>
    <row r="108" spans="1:183" s="366" customFormat="1" ht="26.25" customHeight="1" x14ac:dyDescent="0.25">
      <c r="A108" s="419" t="s">
        <v>4</v>
      </c>
      <c r="B108" s="436" t="s">
        <v>145</v>
      </c>
      <c r="C108" s="437" t="s">
        <v>3</v>
      </c>
      <c r="D108" s="438">
        <v>20</v>
      </c>
      <c r="E108" s="439">
        <v>200</v>
      </c>
      <c r="F108" s="440">
        <f>D108*E108</f>
        <v>4000</v>
      </c>
      <c r="G108" s="378" t="s">
        <v>4</v>
      </c>
      <c r="H108" s="379" t="s">
        <v>143</v>
      </c>
      <c r="I108" s="380" t="s">
        <v>3</v>
      </c>
      <c r="J108" s="381">
        <v>20</v>
      </c>
      <c r="K108" s="384">
        <v>200</v>
      </c>
      <c r="L108" s="382">
        <f>J108*K108</f>
        <v>4000</v>
      </c>
      <c r="M108" s="125" t="s">
        <v>135</v>
      </c>
      <c r="N108" s="441">
        <f t="shared" si="5"/>
        <v>4000</v>
      </c>
    </row>
    <row r="109" spans="1:183" ht="29.25" customHeight="1" x14ac:dyDescent="0.25">
      <c r="A109" s="66"/>
      <c r="B109" s="67" t="s">
        <v>141</v>
      </c>
      <c r="C109" s="368"/>
      <c r="D109" s="369"/>
      <c r="E109" s="369"/>
      <c r="F109" s="104">
        <f>SUM(F107:F108)</f>
        <v>14000</v>
      </c>
      <c r="G109" s="370"/>
      <c r="H109" s="67" t="s">
        <v>141</v>
      </c>
      <c r="I109" s="372"/>
      <c r="J109" s="71"/>
      <c r="K109" s="369"/>
      <c r="L109" s="104">
        <f>SUM(L107:L108)</f>
        <v>13800</v>
      </c>
      <c r="M109" s="165"/>
      <c r="N109" s="442">
        <f>SUM(N107:N108)</f>
        <v>13800</v>
      </c>
    </row>
    <row r="110" spans="1:183" x14ac:dyDescent="0.25">
      <c r="A110" s="25"/>
      <c r="B110" s="26"/>
      <c r="C110" s="22"/>
      <c r="D110" s="21"/>
      <c r="E110" s="21"/>
      <c r="F110" s="105"/>
      <c r="G110" s="198"/>
      <c r="H110" s="30"/>
      <c r="I110" s="183"/>
      <c r="J110" s="78"/>
      <c r="K110" s="21"/>
      <c r="L110" s="105"/>
      <c r="M110" s="23"/>
      <c r="N110" s="19"/>
    </row>
    <row r="111" spans="1:183" s="197" customFormat="1" ht="27.75" customHeight="1" x14ac:dyDescent="0.25">
      <c r="A111" s="216" t="s">
        <v>79</v>
      </c>
      <c r="B111" s="192"/>
      <c r="C111" s="193"/>
      <c r="D111" s="193"/>
      <c r="E111" s="193"/>
      <c r="F111" s="194"/>
      <c r="G111" s="192" t="s">
        <v>79</v>
      </c>
      <c r="H111" s="192"/>
      <c r="I111" s="193"/>
      <c r="J111" s="193"/>
      <c r="K111" s="193"/>
      <c r="L111" s="194"/>
      <c r="M111" s="195"/>
      <c r="N111" s="196"/>
    </row>
    <row r="112" spans="1:183" ht="27.75" customHeight="1" x14ac:dyDescent="0.25">
      <c r="A112" s="131" t="s">
        <v>0</v>
      </c>
      <c r="B112" s="126" t="s">
        <v>19</v>
      </c>
      <c r="C112" s="132"/>
      <c r="D112" s="133"/>
      <c r="E112" s="133"/>
      <c r="F112" s="137">
        <f>F35</f>
        <v>21700</v>
      </c>
      <c r="G112" s="131" t="s">
        <v>0</v>
      </c>
      <c r="H112" s="126" t="s">
        <v>19</v>
      </c>
      <c r="I112" s="132"/>
      <c r="J112" s="133"/>
      <c r="K112" s="133"/>
      <c r="L112" s="137">
        <f>L35</f>
        <v>73700</v>
      </c>
      <c r="M112" s="134"/>
      <c r="N112" s="137">
        <f>N35</f>
        <v>56000</v>
      </c>
    </row>
    <row r="113" spans="1:14" s="1" customFormat="1" ht="24.75" customHeight="1" x14ac:dyDescent="0.25">
      <c r="A113" s="127" t="s">
        <v>108</v>
      </c>
      <c r="B113" s="124" t="s">
        <v>50</v>
      </c>
      <c r="C113" s="128"/>
      <c r="D113" s="129"/>
      <c r="E113" s="129"/>
      <c r="F113" s="138">
        <f>F63</f>
        <v>114700</v>
      </c>
      <c r="G113" s="127" t="s">
        <v>108</v>
      </c>
      <c r="H113" s="124" t="s">
        <v>50</v>
      </c>
      <c r="I113" s="128"/>
      <c r="J113" s="129"/>
      <c r="K113" s="129"/>
      <c r="L113" s="138">
        <f>L63</f>
        <v>124500</v>
      </c>
      <c r="M113" s="130"/>
      <c r="N113" s="138">
        <f>N63</f>
        <v>18000</v>
      </c>
    </row>
    <row r="114" spans="1:14" s="1" customFormat="1" ht="30" customHeight="1" x14ac:dyDescent="0.25">
      <c r="A114" s="127" t="s">
        <v>109</v>
      </c>
      <c r="B114" s="124" t="s">
        <v>78</v>
      </c>
      <c r="C114" s="128"/>
      <c r="D114" s="129"/>
      <c r="E114" s="129"/>
      <c r="F114" s="138">
        <f>F103</f>
        <v>284500</v>
      </c>
      <c r="G114" s="127" t="s">
        <v>109</v>
      </c>
      <c r="H114" s="124" t="s">
        <v>78</v>
      </c>
      <c r="I114" s="128"/>
      <c r="J114" s="129"/>
      <c r="K114" s="129"/>
      <c r="L114" s="138">
        <f>L103</f>
        <v>338700</v>
      </c>
      <c r="M114" s="130"/>
      <c r="N114" s="138">
        <f>N103</f>
        <v>96200</v>
      </c>
    </row>
    <row r="115" spans="1:14" ht="27.75" customHeight="1" x14ac:dyDescent="0.25">
      <c r="A115" s="135" t="s">
        <v>26</v>
      </c>
      <c r="B115" s="92" t="s">
        <v>106</v>
      </c>
      <c r="C115" s="93"/>
      <c r="D115" s="94"/>
      <c r="E115" s="94"/>
      <c r="F115" s="139">
        <f>SUM(F113:F114)</f>
        <v>399200</v>
      </c>
      <c r="G115" s="135" t="s">
        <v>26</v>
      </c>
      <c r="H115" s="92" t="s">
        <v>106</v>
      </c>
      <c r="I115" s="93"/>
      <c r="J115" s="94"/>
      <c r="K115" s="94"/>
      <c r="L115" s="139">
        <f>SUM(L113:L114)</f>
        <v>463200</v>
      </c>
      <c r="M115" s="136"/>
      <c r="N115" s="139">
        <f>SUM(N113:N114)</f>
        <v>114200</v>
      </c>
    </row>
    <row r="116" spans="1:14" ht="27.75" customHeight="1" x14ac:dyDescent="0.25">
      <c r="A116" s="354" t="s">
        <v>139</v>
      </c>
      <c r="B116" s="92" t="s">
        <v>141</v>
      </c>
      <c r="C116" s="93"/>
      <c r="D116" s="94"/>
      <c r="E116" s="94"/>
      <c r="F116" s="139">
        <f>F109</f>
        <v>14000</v>
      </c>
      <c r="G116" s="354" t="s">
        <v>139</v>
      </c>
      <c r="H116" s="92" t="s">
        <v>141</v>
      </c>
      <c r="I116" s="93"/>
      <c r="J116" s="94"/>
      <c r="K116" s="94"/>
      <c r="L116" s="139">
        <f>L109</f>
        <v>13800</v>
      </c>
      <c r="M116" s="136"/>
      <c r="N116" s="139">
        <f>N109</f>
        <v>13800</v>
      </c>
    </row>
    <row r="117" spans="1:14" ht="29.25" customHeight="1" x14ac:dyDescent="0.25">
      <c r="A117" s="217" t="s">
        <v>80</v>
      </c>
      <c r="B117" s="92"/>
      <c r="C117" s="93"/>
      <c r="D117" s="94"/>
      <c r="E117" s="94"/>
      <c r="F117" s="106">
        <f>F112+F115+F116</f>
        <v>434900</v>
      </c>
      <c r="G117" s="212" t="s">
        <v>80</v>
      </c>
      <c r="H117" s="92"/>
      <c r="I117" s="93"/>
      <c r="J117" s="94"/>
      <c r="K117" s="94"/>
      <c r="L117" s="106">
        <f>L112+L115+L116</f>
        <v>550700</v>
      </c>
      <c r="M117" s="136"/>
      <c r="N117" s="106">
        <f>N112+N115+N116</f>
        <v>184000</v>
      </c>
    </row>
    <row r="118" spans="1:14" ht="15.75" thickBot="1" x14ac:dyDescent="0.3">
      <c r="A118" s="95"/>
      <c r="B118" s="96"/>
      <c r="C118" s="97"/>
      <c r="D118" s="98"/>
      <c r="E118" s="98"/>
      <c r="F118" s="218"/>
      <c r="G118" s="107"/>
      <c r="H118" s="24"/>
      <c r="I118" s="179"/>
      <c r="J118" s="24"/>
      <c r="K118" s="21"/>
      <c r="L118" s="170"/>
      <c r="M118" s="23"/>
      <c r="N118" s="19"/>
    </row>
    <row r="119" spans="1:14" ht="54.75" customHeight="1" thickBot="1" x14ac:dyDescent="0.3">
      <c r="A119" s="237" t="s">
        <v>110</v>
      </c>
      <c r="B119" s="238"/>
      <c r="C119" s="238"/>
      <c r="D119" s="238"/>
      <c r="E119" s="238"/>
      <c r="F119" s="238"/>
      <c r="G119" s="238"/>
      <c r="H119" s="238"/>
      <c r="I119" s="238"/>
      <c r="J119" s="238"/>
      <c r="K119" s="238"/>
      <c r="L119" s="239"/>
      <c r="M119" s="443">
        <f>N117/F117</f>
        <v>0.4230857668429524</v>
      </c>
      <c r="N119" s="235"/>
    </row>
    <row r="120" spans="1:14" ht="60.75" customHeight="1" thickBot="1" x14ac:dyDescent="0.3">
      <c r="A120" s="237" t="s">
        <v>111</v>
      </c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  <c r="L120" s="239"/>
      <c r="M120" s="444" t="str">
        <f>IF(M119&gt;30%,"Udio je veći od 30% i korisnik treba/trebao je ponoviti postupak nabave.","Udio je manji od 30% i korisnik ne treba/nije trebao ponoviti postupak nabave.")</f>
        <v>Udio je veći od 30% i korisnik treba/trebao je ponoviti postupak nabave.</v>
      </c>
      <c r="N120" s="236"/>
    </row>
    <row r="121" spans="1:14" x14ac:dyDescent="0.25">
      <c r="B121" s="99"/>
      <c r="F121" s="101"/>
      <c r="M121" s="23"/>
      <c r="N121" s="24"/>
    </row>
    <row r="122" spans="1:14" x14ac:dyDescent="0.25">
      <c r="F122" s="101"/>
      <c r="M122" s="23"/>
      <c r="N122" s="24"/>
    </row>
    <row r="123" spans="1:14" x14ac:dyDescent="0.25">
      <c r="F123" s="101"/>
      <c r="M123" s="23"/>
      <c r="N123" s="24"/>
    </row>
    <row r="124" spans="1:14" x14ac:dyDescent="0.25">
      <c r="M124" s="23"/>
      <c r="N124" s="24"/>
    </row>
    <row r="125" spans="1:14" x14ac:dyDescent="0.25">
      <c r="M125" s="23"/>
      <c r="N125" s="24"/>
    </row>
    <row r="126" spans="1:14" x14ac:dyDescent="0.25">
      <c r="M126" s="23"/>
      <c r="N126" s="24"/>
    </row>
    <row r="127" spans="1:14" x14ac:dyDescent="0.25">
      <c r="M127" s="23"/>
      <c r="N127" s="24"/>
    </row>
    <row r="128" spans="1:14" x14ac:dyDescent="0.25">
      <c r="M128" s="23"/>
      <c r="N128" s="24"/>
    </row>
    <row r="129" spans="13:14" s="17" customFormat="1" x14ac:dyDescent="0.25">
      <c r="M129" s="23"/>
      <c r="N129" s="24"/>
    </row>
    <row r="130" spans="13:14" s="17" customFormat="1" x14ac:dyDescent="0.25">
      <c r="M130" s="23"/>
      <c r="N130" s="24"/>
    </row>
    <row r="131" spans="13:14" s="17" customFormat="1" x14ac:dyDescent="0.25">
      <c r="M131" s="23"/>
      <c r="N131" s="24"/>
    </row>
    <row r="132" spans="13:14" s="17" customFormat="1" x14ac:dyDescent="0.25">
      <c r="M132" s="23"/>
      <c r="N132" s="24"/>
    </row>
    <row r="133" spans="13:14" s="17" customFormat="1" x14ac:dyDescent="0.25">
      <c r="M133" s="23"/>
      <c r="N133" s="24"/>
    </row>
    <row r="134" spans="13:14" s="17" customFormat="1" x14ac:dyDescent="0.25">
      <c r="M134" s="23"/>
      <c r="N134" s="24"/>
    </row>
    <row r="135" spans="13:14" s="17" customFormat="1" x14ac:dyDescent="0.25">
      <c r="M135" s="23"/>
      <c r="N135" s="24"/>
    </row>
    <row r="136" spans="13:14" s="17" customFormat="1" x14ac:dyDescent="0.25">
      <c r="M136" s="23"/>
      <c r="N136" s="24"/>
    </row>
    <row r="137" spans="13:14" s="17" customFormat="1" x14ac:dyDescent="0.25">
      <c r="M137" s="23"/>
      <c r="N137" s="24"/>
    </row>
  </sheetData>
  <mergeCells count="16">
    <mergeCell ref="G2:L2"/>
    <mergeCell ref="M1:N1"/>
    <mergeCell ref="A8:B8"/>
    <mergeCell ref="M119:N119"/>
    <mergeCell ref="M120:N120"/>
    <mergeCell ref="A119:L119"/>
    <mergeCell ref="A120:L120"/>
    <mergeCell ref="A7:B7"/>
    <mergeCell ref="A9:B9"/>
    <mergeCell ref="A2:F2"/>
    <mergeCell ref="A1:F1"/>
    <mergeCell ref="G1:L1"/>
    <mergeCell ref="A3:B3"/>
    <mergeCell ref="A4:B4"/>
    <mergeCell ref="A5:B5"/>
    <mergeCell ref="A6:B6"/>
  </mergeCells>
  <dataValidations count="1">
    <dataValidation type="list" allowBlank="1" showInputMessage="1" showErrorMessage="1" sqref="M12:M102 M107:M108">
      <formula1>$C$3:$C$9</formula1>
    </dataValidation>
  </dataValidation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096e588-875a-4e48-ba85-ea1554ece10c">6PXVCHXRUD45-1407571288-90975</_dlc_DocId>
    <_dlc_DocIdUrl xmlns="1096e588-875a-4e48-ba85-ea1554ece10c">
      <Url>http://sharepoint/sirr/_layouts/15/DocIdRedir.aspx?ID=6PXVCHXRUD45-1407571288-90975</Url>
      <Description>6PXVCHXRUD45-1407571288-90975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0D08D2A0CC5C41AB82ED9D1F8647EC" ma:contentTypeVersion="2" ma:contentTypeDescription="Create a new document." ma:contentTypeScope="" ma:versionID="d96b7dcaa909a356c9b1c88f1025993e">
  <xsd:schema xmlns:xsd="http://www.w3.org/2001/XMLSchema" xmlns:xs="http://www.w3.org/2001/XMLSchema" xmlns:p="http://schemas.microsoft.com/office/2006/metadata/properties" xmlns:ns2="1096e588-875a-4e48-ba85-ea1554ece10c" targetNamespace="http://schemas.microsoft.com/office/2006/metadata/properties" ma:root="true" ma:fieldsID="fe0b12ed183bb4e9f70cf1d110ac93da" ns2:_="">
    <xsd:import namespace="1096e588-875a-4e48-ba85-ea1554ece1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96e588-875a-4e48-ba85-ea1554ece10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94DCEEC-2885-4613-AF61-66D202EB77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74A01D-48F0-445D-B297-05B88BCE82AB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http://www.w3.org/XML/1998/namespace"/>
    <ds:schemaRef ds:uri="1096e588-875a-4e48-ba85-ea1554ece10c"/>
  </ds:schemaRefs>
</ds:datastoreItem>
</file>

<file path=customXml/itemProps3.xml><?xml version="1.0" encoding="utf-8"?>
<ds:datastoreItem xmlns:ds="http://schemas.openxmlformats.org/officeDocument/2006/customXml" ds:itemID="{4D586C99-5597-4FE0-A401-444840F675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96e588-875a-4e48-ba85-ea1554ece1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EDA74D3-3145-4DFA-84FB-4E1D34C6711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2024-01-10T18:34:55Z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0x010100540D08D2A0CC5C41AB82ED9D1F8647EC</vt:lpwstr>
  </property>
  <property fmtid="{D5CDD505-2E9C-101B-9397-08002B2CF9AE}" pid="3" name="_dlc_DocIdItemGuid">
    <vt:lpwstr>df7802af-c986-4077-b284-963a96ad9ea7</vt:lpwstr>
  </property>
</Properties>
</file>