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0" i="1" l="1"/>
  <c r="N108" i="1" l="1"/>
  <c r="N97" i="1"/>
  <c r="N93" i="1"/>
  <c r="N88" i="1"/>
  <c r="N79" i="1"/>
  <c r="N75" i="1"/>
  <c r="N72" i="1"/>
  <c r="N69" i="1"/>
  <c r="N68" i="1"/>
  <c r="N61" i="1"/>
  <c r="N57" i="1"/>
  <c r="N55" i="1"/>
  <c r="N49" i="1"/>
  <c r="N48" i="1"/>
  <c r="N31" i="1"/>
  <c r="N21" i="1"/>
  <c r="N18" i="1"/>
  <c r="N16" i="1"/>
  <c r="L108" i="1"/>
  <c r="F108" i="1"/>
  <c r="L107" i="1"/>
  <c r="L109" i="1" s="1"/>
  <c r="L116" i="1" s="1"/>
  <c r="F107" i="1"/>
  <c r="F109" i="1" s="1"/>
  <c r="F116" i="1" s="1"/>
  <c r="L79" i="1"/>
  <c r="L69" i="1"/>
  <c r="L68" i="1"/>
  <c r="N107" i="1" l="1"/>
  <c r="N109" i="1" s="1"/>
  <c r="N116" i="1" s="1"/>
  <c r="L102" i="1"/>
  <c r="N102" i="1" s="1"/>
  <c r="L33" i="1"/>
  <c r="N33" i="1" s="1"/>
  <c r="L89" i="1"/>
  <c r="N89" i="1" s="1"/>
  <c r="L88" i="1"/>
  <c r="L93" i="1"/>
  <c r="L84" i="1"/>
  <c r="N84" i="1" s="1"/>
  <c r="L75" i="1"/>
  <c r="L72" i="1"/>
  <c r="L61" i="1"/>
  <c r="L57" i="1"/>
  <c r="L55" i="1"/>
  <c r="L48" i="1"/>
  <c r="L45" i="1"/>
  <c r="N45" i="1" s="1"/>
  <c r="L31" i="1"/>
  <c r="L25" i="1"/>
  <c r="N25" i="1" s="1"/>
  <c r="L100" i="1"/>
  <c r="N100" i="1" s="1"/>
  <c r="L21" i="1"/>
  <c r="L18" i="1"/>
  <c r="L16" i="1"/>
  <c r="L35" i="1" s="1"/>
  <c r="F97" i="1"/>
  <c r="F89" i="1"/>
  <c r="F88" i="1"/>
  <c r="F93" i="1"/>
  <c r="F84" i="1"/>
  <c r="F79" i="1"/>
  <c r="F75" i="1"/>
  <c r="F72" i="1"/>
  <c r="F69" i="1"/>
  <c r="F68" i="1"/>
  <c r="F61" i="1"/>
  <c r="F57" i="1"/>
  <c r="F55" i="1"/>
  <c r="F48" i="1"/>
  <c r="F45" i="1"/>
  <c r="F31" i="1"/>
  <c r="N103" i="1" l="1"/>
  <c r="N114" i="1" s="1"/>
  <c r="L112" i="1"/>
  <c r="N63" i="1"/>
  <c r="N113" i="1" s="1"/>
  <c r="L103" i="1"/>
  <c r="L114" i="1" s="1"/>
  <c r="F103" i="1"/>
  <c r="F114" i="1" s="1"/>
  <c r="L63" i="1"/>
  <c r="L113" i="1" s="1"/>
  <c r="F63" i="1"/>
  <c r="F113" i="1" s="1"/>
  <c r="F25" i="1"/>
  <c r="F21" i="1"/>
  <c r="F18" i="1"/>
  <c r="F16" i="1"/>
  <c r="F35" i="1" l="1"/>
  <c r="N35" i="1"/>
  <c r="N112" i="1" s="1"/>
  <c r="N117" i="1" s="1"/>
  <c r="L115" i="1"/>
  <c r="L117" i="1" s="1"/>
  <c r="F115" i="1"/>
  <c r="N115" i="1"/>
  <c r="F112" i="1"/>
  <c r="F117" i="1" s="1"/>
  <c r="M119" i="1" l="1"/>
</calcChain>
</file>

<file path=xl/sharedStrings.xml><?xml version="1.0" encoding="utf-8"?>
<sst xmlns="http://schemas.openxmlformats.org/spreadsheetml/2006/main" count="330" uniqueCount="149">
  <si>
    <t>A.</t>
  </si>
  <si>
    <t>PRIPREMNI RADOVI</t>
  </si>
  <si>
    <t>1.</t>
  </si>
  <si>
    <t>kom.</t>
  </si>
  <si>
    <t>2.</t>
  </si>
  <si>
    <t>m´</t>
  </si>
  <si>
    <t>3.</t>
  </si>
  <si>
    <t>Obuhvaćaju sav rad na održavanju točaka operativnog poligona i repera, rad na iskolčenju svih elemenata okoliša, sva mjerenja u vezi prijenosa podataka iz projekta na teren i obrnuto; postavljanje i održavanje iskolčenih oznaka na terenu od početka radova do predaje svih radova investitoru te izrada snimka izvedenog stanja.</t>
  </si>
  <si>
    <t>paušal.</t>
  </si>
  <si>
    <t>4.</t>
  </si>
  <si>
    <t>Rad obuhvaća pilanje i uklanjanje drveća promjera većeg od 10cm, odsijecanje granja, rezanje stabala i debelih grana na dužine pogodne za prijevoz, vađenje korijenja i uklanjanje svega nepotrebnog materijala zaostalog nakon ovih radova uključivo utovar i odvoz na najbliži deponij.</t>
  </si>
  <si>
    <t>Obračun po komadu.</t>
  </si>
  <si>
    <t>5.</t>
  </si>
  <si>
    <t>Čiščenje terena</t>
  </si>
  <si>
    <t xml:space="preserve">Čišćenje terena podrazumijeva uklanjanje korova i ostalog otpadnog materijala te košnju trave kao i raskrčavanje obraslog grmlja. Materijal ukloniti s površine i odvesti na deponij. </t>
  </si>
  <si>
    <t xml:space="preserve">Stavka uključuje utovar, prijevoz, istovar te razastiranje i ugradnju na deponij. </t>
  </si>
  <si>
    <t>Kao gotov rad smatra se čista površina bez korova i ostalog materija, spremna za izvedbu zemljanih radova.</t>
  </si>
  <si>
    <t>Obračun po m2 očiščenog terena</t>
  </si>
  <si>
    <t>m²</t>
  </si>
  <si>
    <t>UKUPNO PRIPREMNI RADOVI</t>
  </si>
  <si>
    <t>TROŠKOVNIK IZ IZVORNE PONUDE</t>
  </si>
  <si>
    <t>R.BR.</t>
  </si>
  <si>
    <t>OPIS STAVKE</t>
  </si>
  <si>
    <t>KOLIČINA</t>
  </si>
  <si>
    <t>JED. CIJENA</t>
  </si>
  <si>
    <t>JEDINICA</t>
  </si>
  <si>
    <t>B.</t>
  </si>
  <si>
    <t>GRAĐEVINSKI RADOVI</t>
  </si>
  <si>
    <t>ZEMLJANI RADOVI</t>
  </si>
  <si>
    <t>2.1.</t>
  </si>
  <si>
    <t>Široki iskop tla ukupne dubine iskopa cca 50 cm od postojeće kote terena. 
Ukoliko se pojavi potreba ispumpavanja vode atmosferskih padavina, to izvođač mora izvesti o svom trošku.</t>
  </si>
  <si>
    <t xml:space="preserve">U jediničnoj cijeni su sadržani svi radovi potrebni za iskop materijala, grupiranje materijala za utovar, utovar materijala u transportna sredstva i odvoz na građevinski deponij koji osigurava izvođač radova, </t>
  </si>
  <si>
    <t>Obračun se vrši u metrima kubičnim (m3) stvarnog iskopa u sraslom stanju prema građevinskoj knjigi.</t>
  </si>
  <si>
    <t>m³</t>
  </si>
  <si>
    <t>2.2.</t>
  </si>
  <si>
    <t>Nasipavanje, razastiranje i sabijanje materijala iz iskopa između temelja i temeljne jame.</t>
  </si>
  <si>
    <t>Nabijanje vršiti ručnim nabijačima ( uz poljevanje vodom ), do tražene zbijenosti po statičkom računu.</t>
  </si>
  <si>
    <t>2.3.</t>
  </si>
  <si>
    <t>Nasip kamenog materijala</t>
  </si>
  <si>
    <t xml:space="preserve">Po izvršenom iskopu iz predhodne stavke potrebno je tlo isplanirati i zbiti do vrijednosti modula stišljivosti Ms=25MN/m2 </t>
  </si>
  <si>
    <t>Na tako pripremljenom temeljnom tlu izvesti sloj kamenog nasipa različitih debljina (prema visinskim kotama iz projekta) u slojevima debljine do 20 cm, koji se izvodi čistim kamenim materijalom granulacije 0-63 mm i mora se zbiti do vrijednosti modula stišljivosti minimalno  Ms=50MN/m2.</t>
  </si>
  <si>
    <t>Napomena: Na ovako pripremljen sloj izvodi se betonska ploča.</t>
  </si>
  <si>
    <t>U jediničnu cijenu ulaze zbijanje dna iskopa, dobava, ugradnja i zbijanje kamenog materijala za zamjenski sloj kao i sve ostalo što je potrebno za potpuno dovršenje radova.</t>
  </si>
  <si>
    <t>Obračun se vrši u metrima kubičnim (m3) potpuno završenog i zbijenog zamjenskog sloja.</t>
  </si>
  <si>
    <t>2.4.</t>
  </si>
  <si>
    <t>2.7.</t>
  </si>
  <si>
    <t>Nasipavanje i razastiranje materijala iz iskopa uz objekt radi postizanja planiranih visina.</t>
  </si>
  <si>
    <t>2.8.</t>
  </si>
  <si>
    <t>U cijenu stavke uključeni su troškovi odvoza građevinskog materijala na deponij i trošak deponija, deponije udaljen 25,0 km.</t>
  </si>
  <si>
    <t>Uključivo faktor rastresitosti 1,3.</t>
  </si>
  <si>
    <t>UKUPNO ZEMLJANI RADOVI</t>
  </si>
  <si>
    <t>1.1.</t>
  </si>
  <si>
    <t>1.2.</t>
  </si>
  <si>
    <t>1.3.</t>
  </si>
  <si>
    <t>Izrada i priprema table s oznakom naziva građevine, investitora, izvođača, projektanta, te brojem potvrde glavnog projekta.</t>
  </si>
  <si>
    <t xml:space="preserve">Izvedba ograde gradilišta sa montažnom žičanom ogradom. </t>
  </si>
  <si>
    <t xml:space="preserve">Geodetski radovi. </t>
  </si>
  <si>
    <t>1.4.</t>
  </si>
  <si>
    <t>1.5.</t>
  </si>
  <si>
    <t>Utovar i odvoz viška materijala na građevinsku deponiju</t>
  </si>
  <si>
    <t>Podložni beton debljine 10,0 cm (za hidroizolaciju)</t>
  </si>
  <si>
    <t>Podložni beton debljine 5,0 cm (na hidroizolaciju)</t>
  </si>
  <si>
    <t>*Temelji dimenzije presjeka 50/45,0 cm</t>
  </si>
  <si>
    <t>*Nadozid 20/45,0 cm</t>
  </si>
  <si>
    <t>Betoniranje bez armature i bez oplate.</t>
  </si>
  <si>
    <t>Ugradba betona strojno zajedno s predhodnom stavkom (stavka 3.2.).</t>
  </si>
  <si>
    <t xml:space="preserve">Ostaviti sve otvore i šliceve prema izvedbenim projektima. Tehnologiju i dinamiku betoniranja podne ploče prilagoditi završnoj obradi gornje površine. Završne obrade.  </t>
  </si>
  <si>
    <t>debljina ploče 10,0 cm</t>
  </si>
  <si>
    <t xml:space="preserve">Strojna ugradba u konstrukciju i njega. Beton klase XC4 (C 25/30).  Predviđena je ugradnja cijelog presjeka odjednom. </t>
  </si>
  <si>
    <t>Beton: obračun po m3 ugrađenog betona, u stavku uključena dobava, izrada, montaža i demontaža  oplate.</t>
  </si>
  <si>
    <t>Serklaž 25/25,0 cm</t>
  </si>
  <si>
    <t>2.5.</t>
  </si>
  <si>
    <t>2.6.</t>
  </si>
  <si>
    <t>Nadvoj dim. 25/25,0 cm Poz N1</t>
  </si>
  <si>
    <t>BETONSKI  I ARMIRANO-BETONSKI RADOVI</t>
  </si>
  <si>
    <t>Greda visine 30,0 cm Poz 1</t>
  </si>
  <si>
    <t>NEPROMIJENJENE STAVKE PONUDBENOG TROŠKOVNIKA</t>
  </si>
  <si>
    <t>LEGENDA ZA USPOREDBU STAVKI:</t>
  </si>
  <si>
    <t>UKUPNO BETONSKI  I ARMIRANO-BETONSKI RADOVI</t>
  </si>
  <si>
    <t>REKAPITULACIJA:</t>
  </si>
  <si>
    <t>SVEUKUPNO:</t>
  </si>
  <si>
    <t>UKUPNA CIJENA</t>
  </si>
  <si>
    <t>TROŠKOVNIK IZ IZMIJENJENE/NOVE PONUDE ISTOG PONUDITELJA</t>
  </si>
  <si>
    <t>*nadozid debljine 15,0 cm</t>
  </si>
  <si>
    <t>IZNOS IZMJENE</t>
  </si>
  <si>
    <t>STAVKA SE NE IZVODI</t>
  </si>
  <si>
    <t>VRSTA PROMJENE/NEMA PROMJENE</t>
  </si>
  <si>
    <t>VTR 1</t>
  </si>
  <si>
    <t>Dobava, priprema i postava podložnog sloja betona na dnu temeljnih rovova, betonom klase C 16/20. Obračun po m2 ugrađenog betona.</t>
  </si>
  <si>
    <t>Dobava, priprema i postava betona i betoniranje AB trakastih temelja u potrebnoj jednostranoj daščanoj oplati, betonom C25/30 (MB-30). Stavka uključuje: dobavu, ugradnju, zaštitu i njegu betona; postavljanje i uklanjanje podupirača i statički proračun njihova postavljanja; postavljanje i uklanjanje oplate; ostavljanje dovoljnog zaštitnog sloja armature. Strojna ugradba u konstrukciju i njega.</t>
  </si>
  <si>
    <r>
      <t>Obračun po 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 xml:space="preserve"> ugrađenog betona, u stavku uključena dobava, izrada, montaža i demontaža dvostrane oplate.</t>
    </r>
  </si>
  <si>
    <r>
      <t>m</t>
    </r>
    <r>
      <rPr>
        <vertAlign val="superscript"/>
        <sz val="10.5"/>
        <rFont val="Calibri"/>
        <family val="2"/>
        <charset val="238"/>
        <scheme val="minor"/>
      </rPr>
      <t>3</t>
    </r>
  </si>
  <si>
    <t>Dobava, priprema i postava betona i betoniranje AB temeljnih nadozida u potrebnoj jednostranoj daščanoj oplati, betonom C25/30 (MB-30). Stavka uključuje: dobavu, ugradnju, zaštitu i njegu betona; postavljanje i uklanjanje podupirača i statički proračun njihova postavljanja; postavljanje i uklanjanje oplate; ostavljanje dovoljnog zaštitnog sloja armature. Strojna ugradba u konstrukciju i njega.</t>
  </si>
  <si>
    <r>
      <t>Betoniranje ostatka rova trakastih temelja, betonom C25/30</t>
    </r>
    <r>
      <rPr>
        <sz val="11"/>
        <color indexed="8"/>
        <rFont val="Calibri"/>
        <family val="2"/>
        <charset val="238"/>
        <scheme val="minor"/>
      </rPr>
      <t>(MB-30)</t>
    </r>
    <r>
      <rPr>
        <sz val="11"/>
        <rFont val="Calibri"/>
        <family val="2"/>
        <charset val="238"/>
        <scheme val="minor"/>
      </rPr>
      <t>.</t>
    </r>
  </si>
  <si>
    <r>
      <t>Obračun po 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  <r>
      <rPr>
        <sz val="11"/>
        <color indexed="8"/>
        <rFont val="Calibri"/>
        <family val="2"/>
        <charset val="238"/>
        <scheme val="minor"/>
      </rPr>
      <t xml:space="preserve"> ugrađenog betona, u stavku uključena dobava, izrada, montaža i demontaža oplate.</t>
    </r>
  </si>
  <si>
    <r>
      <t xml:space="preserve">Dobava priprema i betoniranje AB serklaža. </t>
    </r>
    <r>
      <rPr>
        <sz val="11"/>
        <color indexed="8"/>
        <rFont val="Calibri"/>
        <family val="2"/>
        <charset val="238"/>
        <scheme val="minor"/>
      </rPr>
      <t>Serklaži</t>
    </r>
    <r>
      <rPr>
        <sz val="11"/>
        <rFont val="Calibri"/>
        <family val="2"/>
        <charset val="238"/>
        <scheme val="minor"/>
      </rPr>
      <t xml:space="preserve"> dim. 25/25,0 cm se postavljaju na pozicijama prema projektu konstrukcije.</t>
    </r>
  </si>
  <si>
    <r>
      <t xml:space="preserve">Dobava priprema i betoniranje AB greda. </t>
    </r>
    <r>
      <rPr>
        <sz val="11"/>
        <color indexed="8"/>
        <rFont val="Calibri"/>
        <family val="2"/>
        <charset val="238"/>
        <scheme val="minor"/>
      </rPr>
      <t>Grede debljine 25,0 cm.  G</t>
    </r>
    <r>
      <rPr>
        <sz val="11"/>
        <rFont val="Calibri"/>
        <family val="2"/>
        <charset val="238"/>
        <scheme val="minor"/>
      </rPr>
      <t>rede se postavljaju na pozicijama prema projektu konstrukcije.</t>
    </r>
  </si>
  <si>
    <r>
      <t>Dobava priprema i betoniranje AB nadvoja.</t>
    </r>
    <r>
      <rPr>
        <sz val="11"/>
        <color indexed="8"/>
        <rFont val="Calibri"/>
        <family val="2"/>
        <charset val="238"/>
        <scheme val="minor"/>
      </rPr>
      <t xml:space="preserve"> Nadvoji</t>
    </r>
    <r>
      <rPr>
        <sz val="11"/>
        <rFont val="Calibri"/>
        <family val="2"/>
        <charset val="238"/>
        <scheme val="minor"/>
      </rPr>
      <t xml:space="preserve"> se postavljaju na pozicijama prema projektu konstrukcije.</t>
    </r>
  </si>
  <si>
    <r>
      <t>Dobava, priprema i betoniranje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armiranobetonskih nadozida krovne ploče</t>
    </r>
    <r>
      <rPr>
        <sz val="11"/>
        <rFont val="Calibri"/>
        <family val="2"/>
        <charset val="238"/>
        <scheme val="minor"/>
      </rPr>
      <t>, strojna ugradba u konstrukciju i njega. Zidovi debljine 15,0 cm. Beton klase XC4 (C 25/30). Ostaviti sve otvore i šliceve prema izvedbenim projektima. Aditivi za vodonepropusnost, te prema potrebi ubrzivač vezanja- za betoniranju pri niskim temperaturama, tj. usporivač- za betoniranje pri visokim temperaturama.</t>
    </r>
  </si>
  <si>
    <r>
      <t>Beton: obračun po m</t>
    </r>
    <r>
      <rPr>
        <vertAlign val="superscript"/>
        <sz val="11"/>
        <color indexed="8"/>
        <rFont val="Calibri"/>
        <family val="2"/>
        <charset val="238"/>
        <scheme val="minor"/>
      </rPr>
      <t xml:space="preserve">2 </t>
    </r>
    <r>
      <rPr>
        <sz val="11"/>
        <color indexed="8"/>
        <rFont val="Calibri"/>
        <family val="2"/>
        <charset val="238"/>
        <scheme val="minor"/>
      </rPr>
      <t>ugrađenog betona, u stavku uključena dobava, izrada, montaža i demontaža dvostrane oplate.</t>
    </r>
  </si>
  <si>
    <r>
      <t>m</t>
    </r>
    <r>
      <rPr>
        <vertAlign val="superscript"/>
        <sz val="10.5"/>
        <color indexed="8"/>
        <rFont val="Calibri"/>
        <family val="2"/>
        <charset val="238"/>
        <scheme val="minor"/>
      </rPr>
      <t>2</t>
    </r>
  </si>
  <si>
    <t>IZRAČUN UDJELA IZMJENE</t>
  </si>
  <si>
    <t>UVEĆANE KOLIČINE U STAVKAMA IZMIJENJENE PONUDE</t>
  </si>
  <si>
    <t>UMANJENENE KOLIČINE U STAVKAMA IZMIJENJENE PONUDE</t>
  </si>
  <si>
    <t>UVEĆANA KOLIČINA</t>
  </si>
  <si>
    <t>UMANJENA KOLIČINA</t>
  </si>
  <si>
    <t>UKUPNO GRAĐEVINSKI RADOVI</t>
  </si>
  <si>
    <t>B. 1.</t>
  </si>
  <si>
    <t>B.1.</t>
  </si>
  <si>
    <t>B.2.</t>
  </si>
  <si>
    <t>UDIO IZMIJENJENIH/UVEDENIH NOVIH STAVAKA U ODNOSU NA IZVORNU ODOBRENU PONUDU:</t>
  </si>
  <si>
    <t>ZAKLJUČAK:</t>
  </si>
  <si>
    <t>VTR 2</t>
  </si>
  <si>
    <t>VTR 3</t>
  </si>
  <si>
    <t>Mobilizacija, doprema i istovar strojeva i opreme do gradilišta</t>
  </si>
  <si>
    <r>
      <t>Dobava, priprema i betoniranje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armiranobetonskog stubišta</t>
    </r>
    <r>
      <rPr>
        <sz val="11"/>
        <rFont val="Calibri"/>
        <family val="2"/>
        <charset val="238"/>
        <scheme val="minor"/>
      </rPr>
      <t>, strojna ugradba u konstrukciju i njega. Beton klase XC4 (C 25/30). Beton: obračun po m3 ugrađenog betona, u stavku uključena dobava, izrada, montaža i demontaža  oplate.</t>
    </r>
  </si>
  <si>
    <t>NEMA POSLJEDICE</t>
  </si>
  <si>
    <t>2.5.
IZMJENA</t>
  </si>
  <si>
    <r>
      <t xml:space="preserve">Dobava, priprema i postava betona i strojno betoniranje podne ploče POZ001. </t>
    </r>
    <r>
      <rPr>
        <b/>
        <u/>
        <sz val="12"/>
        <rFont val="Calibri"/>
        <family val="2"/>
        <charset val="238"/>
        <scheme val="minor"/>
      </rPr>
      <t>Klasa betona je C 25/30 (MB-30)</t>
    </r>
    <r>
      <rPr>
        <sz val="11"/>
        <rFont val="Calibri"/>
        <family val="2"/>
        <charset val="238"/>
        <scheme val="minor"/>
      </rPr>
      <t>. Ugradba betona je strojna sa pervibriranjem. U cijenu stavke uračunati dobavu i ugradnju. Betoniranje se vrši u suhim uvjetima.</t>
    </r>
  </si>
  <si>
    <r>
      <t>Dobava, priprema i postava betona i strojno betoniranje podne ploče POZ001.</t>
    </r>
    <r>
      <rPr>
        <sz val="12"/>
        <rFont val="Calibri"/>
        <family val="2"/>
        <charset val="238"/>
        <scheme val="minor"/>
      </rPr>
      <t xml:space="preserve"> </t>
    </r>
    <r>
      <rPr>
        <b/>
        <u/>
        <sz val="12"/>
        <rFont val="Calibri"/>
        <family val="2"/>
        <charset val="238"/>
        <scheme val="minor"/>
      </rPr>
      <t>Klasa betona je C 20/25 (MB-25).</t>
    </r>
    <r>
      <rPr>
        <u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Ugradba betona je strojna sa pervibriranjem. U cijenu stavke uračunati dobavu i ugradnju. Betoniranje se vrši u suhim uvjetima.</t>
    </r>
  </si>
  <si>
    <t>STAVKE KOJE SE NE IZVODE/DRUGAČIJE IZVODE</t>
  </si>
  <si>
    <t>NEMA PROMJENE STAVKE</t>
  </si>
  <si>
    <t>NOVA STAVKA</t>
  </si>
  <si>
    <t>IZMIJENJENA STAVKA</t>
  </si>
  <si>
    <t>CIJENA NOVE STAVKE ULAZI U IZRAČUN UDJELA IZMJENE</t>
  </si>
  <si>
    <t>CIJENA IZMIJENJENE STAVKE ULAZI U IZRAČUN UDJELA IZMJENE</t>
  </si>
  <si>
    <t>IZMIJENJENE STAVKE U IZMIJENJENOJ PONUDI</t>
  </si>
  <si>
    <r>
      <t xml:space="preserve">Rad obuhvaća pilanje i uklanjanje drveća promjera većeg od </t>
    </r>
    <r>
      <rPr>
        <b/>
        <sz val="11"/>
        <rFont val="Calibri"/>
        <family val="2"/>
        <charset val="238"/>
        <scheme val="minor"/>
      </rPr>
      <t>5 cm</t>
    </r>
    <r>
      <rPr>
        <sz val="11"/>
        <rFont val="Calibri"/>
        <family val="2"/>
        <charset val="238"/>
        <scheme val="minor"/>
      </rPr>
      <t>, odsijecanje granja, rezanje stabala i debelih grana na dužine pogodne za prijevoz, vađenje korijenja i uklanjanje svega nepotrebnog materijala zaostalog nakon ovih radova uključivo utovar i odvoz na najbliži deponij.</t>
    </r>
  </si>
  <si>
    <r>
      <t xml:space="preserve">Uklanjanje drveća promjera većeg od </t>
    </r>
    <r>
      <rPr>
        <b/>
        <u/>
        <sz val="11"/>
        <rFont val="Calibri"/>
        <family val="2"/>
        <charset val="238"/>
        <scheme val="minor"/>
      </rPr>
      <t>10 cm</t>
    </r>
  </si>
  <si>
    <r>
      <t xml:space="preserve">Uklanjanje drveća promjera većeg od </t>
    </r>
    <r>
      <rPr>
        <b/>
        <u/>
        <sz val="11"/>
        <rFont val="Calibri"/>
        <family val="2"/>
        <charset val="238"/>
        <scheme val="minor"/>
      </rPr>
      <t>5 cm</t>
    </r>
  </si>
  <si>
    <t>2.6.A.</t>
  </si>
  <si>
    <t>2.6.B.</t>
  </si>
  <si>
    <r>
      <t xml:space="preserve">Greda visine </t>
    </r>
    <r>
      <rPr>
        <b/>
        <i/>
        <u/>
        <sz val="11"/>
        <rFont val="Calibri"/>
        <family val="2"/>
        <charset val="238"/>
        <scheme val="minor"/>
      </rPr>
      <t>70,0</t>
    </r>
    <r>
      <rPr>
        <i/>
        <u/>
        <sz val="11"/>
        <rFont val="Calibri"/>
        <family val="2"/>
        <charset val="238"/>
        <scheme val="minor"/>
      </rPr>
      <t xml:space="preserve"> </t>
    </r>
    <r>
      <rPr>
        <i/>
        <sz val="11"/>
        <rFont val="Calibri"/>
        <family val="2"/>
        <charset val="238"/>
        <scheme val="minor"/>
      </rPr>
      <t>cm Poz 2</t>
    </r>
  </si>
  <si>
    <r>
      <t xml:space="preserve">Greda visine </t>
    </r>
    <r>
      <rPr>
        <b/>
        <i/>
        <u/>
        <sz val="11"/>
        <rFont val="Calibri"/>
        <family val="2"/>
        <charset val="238"/>
        <scheme val="minor"/>
      </rPr>
      <t>80,0</t>
    </r>
    <r>
      <rPr>
        <i/>
        <sz val="11"/>
        <rFont val="Calibri"/>
        <family val="2"/>
        <charset val="238"/>
        <scheme val="minor"/>
      </rPr>
      <t xml:space="preserve"> cm Poz 3</t>
    </r>
  </si>
  <si>
    <t>2.6.B.
IZMJENA</t>
  </si>
  <si>
    <t>ZAMJENSKA STAVKA</t>
  </si>
  <si>
    <t>CIJENA ZAMJENSKE STAVKE ULAZI U IZRAČUN UDJELA IZMJENE</t>
  </si>
  <si>
    <t>NOVE (DODATNE) STAVKE U IZMIJENJENOJ PONUDI</t>
  </si>
  <si>
    <t>ZAMJENSKE STAVKE U IZMIJENJENOJ PONUDI</t>
  </si>
  <si>
    <t>C.</t>
  </si>
  <si>
    <t>STOLARIJA</t>
  </si>
  <si>
    <t>UKUPNO STOLARIJA</t>
  </si>
  <si>
    <t>PVC VRATA ….</t>
  </si>
  <si>
    <t>PVC PROZORI …</t>
  </si>
  <si>
    <t>ALUMINIJSKA VRATA ….</t>
  </si>
  <si>
    <t>ALUMINIJSKI PROZORI …</t>
  </si>
  <si>
    <r>
      <t xml:space="preserve">Široki strojni </t>
    </r>
    <r>
      <rPr>
        <b/>
        <u/>
        <sz val="11"/>
        <color indexed="8"/>
        <rFont val="Calibri"/>
        <family val="2"/>
        <charset val="238"/>
        <scheme val="minor"/>
      </rPr>
      <t>iskop tla "A" i "B" kategorije.</t>
    </r>
  </si>
  <si>
    <r>
      <t>Široki strojni</t>
    </r>
    <r>
      <rPr>
        <b/>
        <u/>
        <sz val="11"/>
        <color indexed="8"/>
        <rFont val="Calibri"/>
        <family val="2"/>
        <charset val="238"/>
        <scheme val="minor"/>
      </rPr>
      <t xml:space="preserve"> iskop tla "B" kategorije.</t>
    </r>
  </si>
  <si>
    <t>POSLJEDICA U POGLEDU IZRAČUNA UDJELA IZMJENE: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</si>
</sst>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1"/>
      <color indexed="3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2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vertAlign val="superscript"/>
      <sz val="10.5"/>
      <name val="Calibri"/>
      <family val="2"/>
      <charset val="238"/>
      <scheme val="minor"/>
    </font>
    <font>
      <vertAlign val="superscript"/>
      <sz val="10.5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455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3" borderId="13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/>
    </xf>
    <xf numFmtId="0" fontId="6" fillId="4" borderId="14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/>
    </xf>
    <xf numFmtId="0" fontId="4" fillId="4" borderId="18" xfId="0" applyFont="1" applyFill="1" applyBorder="1" applyAlignment="1">
      <alignment vertical="center"/>
    </xf>
    <xf numFmtId="4" fontId="7" fillId="0" borderId="5" xfId="0" applyNumberFormat="1" applyFont="1" applyBorder="1" applyAlignment="1">
      <alignment vertical="center"/>
    </xf>
    <xf numFmtId="4" fontId="8" fillId="6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49" fontId="13" fillId="0" borderId="4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justify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4" fontId="12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Border="1" applyAlignment="1" applyProtection="1">
      <alignment horizontal="right" vertical="center"/>
      <protection locked="0"/>
    </xf>
    <xf numFmtId="4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" fontId="12" fillId="0" borderId="5" xfId="0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49" fontId="15" fillId="0" borderId="4" xfId="0" applyNumberFormat="1" applyFont="1" applyFill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justify" vertical="center" wrapText="1"/>
    </xf>
    <xf numFmtId="0" fontId="12" fillId="0" borderId="0" xfId="0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>
      <alignment vertical="center"/>
    </xf>
    <xf numFmtId="49" fontId="15" fillId="2" borderId="4" xfId="0" applyNumberFormat="1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justify" vertical="center" wrapText="1"/>
    </xf>
    <xf numFmtId="0" fontId="1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vertical="center"/>
    </xf>
    <xf numFmtId="4" fontId="14" fillId="2" borderId="0" xfId="0" applyNumberFormat="1" applyFont="1" applyFill="1" applyBorder="1" applyAlignment="1" applyProtection="1">
      <alignment horizontal="right" vertical="center"/>
      <protection locked="0"/>
    </xf>
    <xf numFmtId="49" fontId="15" fillId="2" borderId="9" xfId="0" applyNumberFormat="1" applyFont="1" applyFill="1" applyBorder="1" applyAlignment="1" applyProtection="1">
      <alignment horizontal="left" vertical="center"/>
    </xf>
    <xf numFmtId="0" fontId="15" fillId="2" borderId="10" xfId="0" applyFont="1" applyFill="1" applyBorder="1" applyAlignment="1" applyProtection="1">
      <alignment horizontal="justify" vertical="center" wrapText="1"/>
    </xf>
    <xf numFmtId="0" fontId="12" fillId="2" borderId="10" xfId="0" applyFont="1" applyFill="1" applyBorder="1" applyAlignment="1" applyProtection="1">
      <alignment horizontal="center" vertical="center"/>
    </xf>
    <xf numFmtId="4" fontId="12" fillId="2" borderId="10" xfId="0" applyNumberFormat="1" applyFont="1" applyFill="1" applyBorder="1" applyAlignment="1" applyProtection="1">
      <alignment vertical="center"/>
    </xf>
    <xf numFmtId="4" fontId="12" fillId="2" borderId="10" xfId="0" applyNumberFormat="1" applyFont="1" applyFill="1" applyBorder="1" applyAlignment="1" applyProtection="1">
      <alignment vertical="center"/>
      <protection locked="0"/>
    </xf>
    <xf numFmtId="4" fontId="12" fillId="0" borderId="11" xfId="0" applyNumberFormat="1" applyFont="1" applyFill="1" applyBorder="1" applyAlignment="1">
      <alignment vertical="center"/>
    </xf>
    <xf numFmtId="0" fontId="12" fillId="2" borderId="25" xfId="0" applyFont="1" applyFill="1" applyBorder="1" applyAlignment="1" applyProtection="1">
      <alignment horizontal="justify" vertical="center" wrapText="1"/>
    </xf>
    <xf numFmtId="0" fontId="12" fillId="2" borderId="25" xfId="0" applyFont="1" applyFill="1" applyBorder="1" applyAlignment="1" applyProtection="1">
      <alignment horizontal="center" vertical="center"/>
    </xf>
    <xf numFmtId="4" fontId="12" fillId="2" borderId="25" xfId="0" applyNumberFormat="1" applyFont="1" applyFill="1" applyBorder="1" applyAlignment="1" applyProtection="1">
      <alignment vertical="center"/>
    </xf>
    <xf numFmtId="4" fontId="14" fillId="2" borderId="25" xfId="0" applyNumberFormat="1" applyFont="1" applyFill="1" applyBorder="1" applyAlignment="1" applyProtection="1">
      <alignment horizontal="right" vertical="center"/>
      <protection locked="0"/>
    </xf>
    <xf numFmtId="0" fontId="15" fillId="2" borderId="1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4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vertical="center" wrapText="1"/>
    </xf>
    <xf numFmtId="0" fontId="15" fillId="2" borderId="0" xfId="0" applyFont="1" applyFill="1" applyBorder="1" applyAlignment="1" applyProtection="1">
      <alignment horizontal="justify" vertical="center" wrapText="1"/>
    </xf>
    <xf numFmtId="0" fontId="13" fillId="2" borderId="10" xfId="0" applyFont="1" applyFill="1" applyBorder="1" applyAlignment="1" applyProtection="1">
      <alignment horizontal="justify" vertical="center" wrapText="1"/>
    </xf>
    <xf numFmtId="49" fontId="15" fillId="0" borderId="4" xfId="0" applyNumberFormat="1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4" fontId="12" fillId="0" borderId="0" xfId="0" applyNumberFormat="1" applyFont="1" applyFill="1" applyBorder="1" applyAlignment="1" applyProtection="1">
      <alignment vertical="center"/>
      <protection locked="0"/>
    </xf>
    <xf numFmtId="49" fontId="13" fillId="7" borderId="4" xfId="0" applyNumberFormat="1" applyFont="1" applyFill="1" applyBorder="1" applyAlignment="1" applyProtection="1">
      <alignment horizontal="left" vertical="center"/>
    </xf>
    <xf numFmtId="0" fontId="8" fillId="7" borderId="0" xfId="0" applyFont="1" applyFill="1" applyBorder="1" applyAlignment="1" applyProtection="1">
      <alignment horizontal="justify" vertical="center" wrapText="1"/>
    </xf>
    <xf numFmtId="0" fontId="17" fillId="7" borderId="0" xfId="0" applyFont="1" applyFill="1" applyBorder="1" applyAlignment="1" applyProtection="1">
      <alignment horizontal="center" vertical="center"/>
    </xf>
    <xf numFmtId="4" fontId="12" fillId="7" borderId="0" xfId="0" applyNumberFormat="1" applyFont="1" applyFill="1" applyBorder="1" applyAlignment="1" applyProtection="1">
      <alignment vertical="center"/>
    </xf>
    <xf numFmtId="4" fontId="14" fillId="7" borderId="0" xfId="0" applyNumberFormat="1" applyFont="1" applyFill="1" applyBorder="1" applyAlignment="1" applyProtection="1">
      <alignment vertical="center"/>
      <protection locked="0"/>
    </xf>
    <xf numFmtId="4" fontId="13" fillId="7" borderId="0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2" fillId="0" borderId="0" xfId="0" applyFont="1" applyBorder="1" applyAlignment="1" applyProtection="1">
      <alignment horizontal="justify" vertical="center" wrapText="1"/>
    </xf>
    <xf numFmtId="4" fontId="14" fillId="0" borderId="0" xfId="0" applyNumberFormat="1" applyFont="1" applyBorder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0" fontId="15" fillId="0" borderId="0" xfId="0" applyFont="1" applyBorder="1" applyAlignment="1" applyProtection="1">
      <alignment vertical="center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4" fontId="13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 applyProtection="1">
      <alignment horizontal="right" vertical="center"/>
    </xf>
    <xf numFmtId="4" fontId="8" fillId="0" borderId="0" xfId="0" applyNumberFormat="1" applyFont="1" applyFill="1" applyBorder="1" applyAlignment="1" applyProtection="1">
      <alignment vertical="center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horizontal="justify" vertical="center" wrapText="1"/>
    </xf>
    <xf numFmtId="0" fontId="12" fillId="0" borderId="0" xfId="0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 applyProtection="1">
      <alignment horizontal="right" vertical="center"/>
    </xf>
    <xf numFmtId="0" fontId="19" fillId="0" borderId="0" xfId="0" applyFont="1" applyFill="1" applyBorder="1" applyAlignment="1" applyProtection="1">
      <alignment horizontal="justify" vertical="center" wrapText="1"/>
    </xf>
    <xf numFmtId="0" fontId="15" fillId="0" borderId="0" xfId="0" applyFont="1" applyFill="1" applyAlignment="1">
      <alignment vertical="center"/>
    </xf>
    <xf numFmtId="4" fontId="12" fillId="3" borderId="0" xfId="0" applyNumberFormat="1" applyFont="1" applyFill="1" applyBorder="1" applyAlignment="1" applyProtection="1">
      <alignment vertical="center"/>
    </xf>
    <xf numFmtId="4" fontId="12" fillId="4" borderId="0" xfId="0" applyNumberFormat="1" applyFont="1" applyFill="1" applyBorder="1" applyAlignment="1">
      <alignment vertical="center"/>
    </xf>
    <xf numFmtId="0" fontId="15" fillId="0" borderId="0" xfId="1" applyFont="1" applyFill="1" applyBorder="1" applyAlignment="1" applyProtection="1">
      <alignment horizontal="justify" vertical="center" wrapText="1"/>
    </xf>
    <xf numFmtId="4" fontId="12" fillId="0" borderId="0" xfId="0" applyNumberFormat="1" applyFont="1" applyAlignment="1">
      <alignment vertical="center"/>
    </xf>
    <xf numFmtId="4" fontId="12" fillId="4" borderId="10" xfId="0" applyNumberFormat="1" applyFont="1" applyFill="1" applyBorder="1" applyAlignment="1">
      <alignment vertical="center"/>
    </xf>
    <xf numFmtId="0" fontId="8" fillId="6" borderId="13" xfId="0" applyFont="1" applyFill="1" applyBorder="1" applyAlignment="1" applyProtection="1">
      <alignment horizontal="justify" vertical="center" wrapText="1"/>
    </xf>
    <xf numFmtId="0" fontId="2" fillId="6" borderId="13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7" xfId="0" applyFont="1" applyFill="1" applyBorder="1" applyAlignment="1" applyProtection="1">
      <alignment horizontal="justify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8" fillId="0" borderId="0" xfId="0" applyFont="1" applyFill="1" applyAlignment="1" applyProtection="1">
      <alignment horizontal="justify" vertical="center" wrapText="1"/>
    </xf>
    <xf numFmtId="0" fontId="2" fillId="0" borderId="0" xfId="0" applyFont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13" fillId="7" borderId="5" xfId="0" applyNumberFormat="1" applyFont="1" applyFill="1" applyBorder="1" applyAlignment="1">
      <alignment vertical="center"/>
    </xf>
    <xf numFmtId="4" fontId="13" fillId="0" borderId="5" xfId="0" applyNumberFormat="1" applyFont="1" applyFill="1" applyBorder="1" applyAlignment="1">
      <alignment vertical="center"/>
    </xf>
    <xf numFmtId="4" fontId="25" fillId="6" borderId="14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4" fontId="7" fillId="2" borderId="10" xfId="0" applyNumberFormat="1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4" fontId="6" fillId="2" borderId="11" xfId="0" applyNumberFormat="1" applyFont="1" applyFill="1" applyBorder="1" applyAlignment="1">
      <alignment vertical="center"/>
    </xf>
    <xf numFmtId="4" fontId="7" fillId="3" borderId="13" xfId="0" applyNumberFormat="1" applyFont="1" applyFill="1" applyBorder="1" applyAlignment="1">
      <alignment vertical="center"/>
    </xf>
    <xf numFmtId="4" fontId="6" fillId="3" borderId="14" xfId="0" applyNumberFormat="1" applyFont="1" applyFill="1" applyBorder="1" applyAlignment="1">
      <alignment vertical="center"/>
    </xf>
    <xf numFmtId="4" fontId="7" fillId="4" borderId="13" xfId="0" applyNumberFormat="1" applyFont="1" applyFill="1" applyBorder="1" applyAlignment="1">
      <alignment vertical="center"/>
    </xf>
    <xf numFmtId="4" fontId="6" fillId="4" borderId="14" xfId="0" applyNumberFormat="1" applyFont="1" applyFill="1" applyBorder="1" applyAlignment="1">
      <alignment vertical="center"/>
    </xf>
    <xf numFmtId="0" fontId="4" fillId="2" borderId="28" xfId="0" applyFont="1" applyFill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0" fontId="12" fillId="5" borderId="0" xfId="0" applyFont="1" applyFill="1" applyBorder="1" applyAlignment="1" applyProtection="1">
      <alignment horizontal="justify" vertical="center" wrapText="1"/>
    </xf>
    <xf numFmtId="0" fontId="15" fillId="5" borderId="0" xfId="0" applyFont="1" applyFill="1" applyBorder="1" applyAlignment="1" applyProtection="1">
      <alignment horizontal="center" vertical="center"/>
    </xf>
    <xf numFmtId="0" fontId="15" fillId="5" borderId="10" xfId="0" applyFont="1" applyFill="1" applyBorder="1" applyAlignment="1" applyProtection="1">
      <alignment horizontal="center" vertical="center"/>
    </xf>
    <xf numFmtId="4" fontId="12" fillId="5" borderId="10" xfId="0" applyNumberFormat="1" applyFont="1" applyFill="1" applyBorder="1" applyAlignment="1" applyProtection="1">
      <alignment vertical="center"/>
      <protection locked="0"/>
    </xf>
    <xf numFmtId="4" fontId="12" fillId="0" borderId="10" xfId="0" applyNumberFormat="1" applyFont="1" applyFill="1" applyBorder="1" applyAlignment="1" applyProtection="1">
      <alignment vertical="center"/>
      <protection locked="0"/>
    </xf>
    <xf numFmtId="0" fontId="19" fillId="2" borderId="0" xfId="0" applyFont="1" applyFill="1" applyBorder="1" applyAlignment="1" applyProtection="1">
      <alignment horizontal="justify" vertical="center" wrapText="1"/>
    </xf>
    <xf numFmtId="0" fontId="19" fillId="2" borderId="10" xfId="0" applyFont="1" applyFill="1" applyBorder="1" applyAlignment="1" applyProtection="1">
      <alignment horizontal="justify" vertical="center" wrapText="1"/>
    </xf>
    <xf numFmtId="0" fontId="8" fillId="7" borderId="13" xfId="0" applyFont="1" applyFill="1" applyBorder="1" applyAlignment="1" applyProtection="1">
      <alignment horizontal="justify" vertical="center" wrapText="1"/>
    </xf>
    <xf numFmtId="4" fontId="2" fillId="0" borderId="13" xfId="0" applyNumberFormat="1" applyFont="1" applyBorder="1" applyAlignment="1">
      <alignment vertical="center"/>
    </xf>
    <xf numFmtId="0" fontId="8" fillId="6" borderId="10" xfId="0" applyFont="1" applyFill="1" applyBorder="1" applyAlignment="1" applyProtection="1">
      <alignment horizontal="justify" vertical="center" wrapText="1"/>
    </xf>
    <xf numFmtId="0" fontId="3" fillId="7" borderId="12" xfId="0" applyFont="1" applyFill="1" applyBorder="1" applyAlignment="1">
      <alignment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vertical="center"/>
    </xf>
    <xf numFmtId="4" fontId="3" fillId="7" borderId="13" xfId="0" applyNumberFormat="1" applyFont="1" applyFill="1" applyBorder="1" applyAlignment="1">
      <alignment vertical="center"/>
    </xf>
    <xf numFmtId="49" fontId="8" fillId="6" borderId="9" xfId="0" applyNumberFormat="1" applyFont="1" applyFill="1" applyBorder="1" applyAlignment="1" applyProtection="1">
      <alignment horizontal="lef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vertical="center"/>
    </xf>
    <xf numFmtId="4" fontId="12" fillId="6" borderId="10" xfId="0" applyNumberFormat="1" applyFont="1" applyFill="1" applyBorder="1" applyAlignment="1">
      <alignment vertical="center"/>
    </xf>
    <xf numFmtId="49" fontId="13" fillId="6" borderId="12" xfId="0" applyNumberFormat="1" applyFont="1" applyFill="1" applyBorder="1" applyAlignment="1" applyProtection="1">
      <alignment horizontal="left" vertical="center"/>
    </xf>
    <xf numFmtId="4" fontId="2" fillId="6" borderId="13" xfId="0" applyNumberFormat="1" applyFont="1" applyFill="1" applyBorder="1" applyAlignment="1">
      <alignment vertical="center"/>
    </xf>
    <xf numFmtId="4" fontId="8" fillId="6" borderId="11" xfId="0" applyNumberFormat="1" applyFont="1" applyFill="1" applyBorder="1" applyAlignment="1">
      <alignment vertical="center"/>
    </xf>
    <xf numFmtId="4" fontId="13" fillId="7" borderId="14" xfId="0" applyNumberFormat="1" applyFont="1" applyFill="1" applyBorder="1" applyAlignment="1">
      <alignment vertical="center"/>
    </xf>
    <xf numFmtId="4" fontId="13" fillId="6" borderId="14" xfId="0" applyNumberFormat="1" applyFont="1" applyFill="1" applyBorder="1" applyAlignment="1">
      <alignment vertical="center"/>
    </xf>
    <xf numFmtId="4" fontId="12" fillId="5" borderId="5" xfId="0" applyNumberFormat="1" applyFont="1" applyFill="1" applyBorder="1" applyAlignment="1">
      <alignment vertical="center"/>
    </xf>
    <xf numFmtId="4" fontId="12" fillId="5" borderId="11" xfId="0" applyNumberFormat="1" applyFont="1" applyFill="1" applyBorder="1" applyAlignment="1">
      <alignment vertical="center"/>
    </xf>
    <xf numFmtId="49" fontId="12" fillId="2" borderId="4" xfId="0" applyNumberFormat="1" applyFont="1" applyFill="1" applyBorder="1" applyAlignment="1" applyProtection="1">
      <alignment horizontal="left" vertical="center"/>
    </xf>
    <xf numFmtId="4" fontId="15" fillId="2" borderId="0" xfId="0" applyNumberFormat="1" applyFont="1" applyFill="1" applyBorder="1" applyAlignment="1" applyProtection="1">
      <alignment vertical="center"/>
    </xf>
    <xf numFmtId="4" fontId="12" fillId="2" borderId="5" xfId="0" applyNumberFormat="1" applyFont="1" applyFill="1" applyBorder="1" applyAlignment="1">
      <alignment vertical="center"/>
    </xf>
    <xf numFmtId="0" fontId="12" fillId="2" borderId="10" xfId="0" applyFont="1" applyFill="1" applyBorder="1" applyAlignment="1" applyProtection="1">
      <alignment vertical="center"/>
    </xf>
    <xf numFmtId="4" fontId="15" fillId="2" borderId="10" xfId="0" applyNumberFormat="1" applyFont="1" applyFill="1" applyBorder="1" applyAlignment="1" applyProtection="1">
      <alignment vertical="center"/>
    </xf>
    <xf numFmtId="4" fontId="12" fillId="2" borderId="11" xfId="0" applyNumberFormat="1" applyFont="1" applyFill="1" applyBorder="1" applyAlignment="1">
      <alignment vertical="center"/>
    </xf>
    <xf numFmtId="49" fontId="15" fillId="0" borderId="9" xfId="0" applyNumberFormat="1" applyFont="1" applyFill="1" applyBorder="1" applyAlignment="1" applyProtection="1">
      <alignment horizontal="left" vertical="center"/>
    </xf>
    <xf numFmtId="0" fontId="15" fillId="0" borderId="10" xfId="0" applyFont="1" applyFill="1" applyBorder="1" applyAlignment="1" applyProtection="1">
      <alignment horizontal="right" vertical="center"/>
    </xf>
    <xf numFmtId="4" fontId="12" fillId="0" borderId="10" xfId="0" applyNumberFormat="1" applyFont="1" applyFill="1" applyBorder="1" applyAlignment="1" applyProtection="1">
      <alignment vertical="center"/>
    </xf>
    <xf numFmtId="0" fontId="21" fillId="2" borderId="10" xfId="0" applyFont="1" applyFill="1" applyBorder="1" applyAlignment="1" applyProtection="1">
      <alignment horizontal="justify" vertical="center" wrapText="1"/>
    </xf>
    <xf numFmtId="0" fontId="15" fillId="2" borderId="10" xfId="0" applyFont="1" applyFill="1" applyBorder="1" applyAlignment="1" applyProtection="1">
      <alignment horizontal="right" vertical="center"/>
    </xf>
    <xf numFmtId="0" fontId="19" fillId="0" borderId="10" xfId="0" applyFont="1" applyFill="1" applyBorder="1" applyAlignment="1" applyProtection="1">
      <alignment horizontal="justify" vertical="center" wrapText="1"/>
    </xf>
    <xf numFmtId="4" fontId="15" fillId="0" borderId="5" xfId="0" applyNumberFormat="1" applyFont="1" applyFill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4" fontId="14" fillId="2" borderId="0" xfId="0" applyNumberFormat="1" applyFont="1" applyFill="1" applyBorder="1" applyAlignment="1" applyProtection="1">
      <alignment vertical="center"/>
      <protection locked="0"/>
    </xf>
    <xf numFmtId="4" fontId="15" fillId="2" borderId="5" xfId="0" applyNumberFormat="1" applyFont="1" applyFill="1" applyBorder="1" applyAlignment="1">
      <alignment vertical="center"/>
    </xf>
    <xf numFmtId="4" fontId="12" fillId="0" borderId="26" xfId="0" applyNumberFormat="1" applyFont="1" applyFill="1" applyBorder="1" applyAlignment="1">
      <alignment vertical="center"/>
    </xf>
    <xf numFmtId="4" fontId="15" fillId="2" borderId="0" xfId="0" applyNumberFormat="1" applyFont="1" applyFill="1" applyBorder="1" applyAlignment="1" applyProtection="1">
      <alignment vertical="center"/>
      <protection locked="0"/>
    </xf>
    <xf numFmtId="49" fontId="15" fillId="2" borderId="24" xfId="0" applyNumberFormat="1" applyFont="1" applyFill="1" applyBorder="1" applyAlignment="1" applyProtection="1">
      <alignment horizontal="left" vertical="center"/>
    </xf>
    <xf numFmtId="4" fontId="15" fillId="2" borderId="25" xfId="0" applyNumberFormat="1" applyFont="1" applyFill="1" applyBorder="1" applyAlignment="1" applyProtection="1">
      <alignment vertical="center"/>
      <protection locked="0"/>
    </xf>
    <xf numFmtId="4" fontId="12" fillId="0" borderId="14" xfId="0" applyNumberFormat="1" applyFont="1" applyFill="1" applyBorder="1" applyAlignment="1">
      <alignment vertical="center"/>
    </xf>
    <xf numFmtId="4" fontId="12" fillId="3" borderId="10" xfId="0" applyNumberFormat="1" applyFont="1" applyFill="1" applyBorder="1" applyAlignment="1" applyProtection="1">
      <alignment vertical="center"/>
    </xf>
    <xf numFmtId="4" fontId="12" fillId="3" borderId="10" xfId="0" applyNumberFormat="1" applyFont="1" applyFill="1" applyBorder="1" applyAlignment="1" applyProtection="1">
      <alignment vertical="center"/>
      <protection locked="0"/>
    </xf>
    <xf numFmtId="4" fontId="2" fillId="7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10" xfId="0" applyNumberFormat="1" applyFont="1" applyFill="1" applyBorder="1" applyAlignment="1">
      <alignment vertical="center"/>
    </xf>
    <xf numFmtId="4" fontId="2" fillId="0" borderId="13" xfId="0" applyNumberFormat="1" applyFont="1" applyFill="1" applyBorder="1" applyAlignment="1">
      <alignment vertical="center"/>
    </xf>
    <xf numFmtId="4" fontId="2" fillId="0" borderId="25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4" fontId="14" fillId="2" borderId="5" xfId="0" applyNumberFormat="1" applyFont="1" applyFill="1" applyBorder="1" applyAlignment="1">
      <alignment vertical="center"/>
    </xf>
    <xf numFmtId="4" fontId="14" fillId="2" borderId="26" xfId="0" applyNumberFormat="1" applyFont="1" applyFill="1" applyBorder="1" applyAlignment="1">
      <alignment vertical="center"/>
    </xf>
    <xf numFmtId="4" fontId="14" fillId="0" borderId="5" xfId="0" applyNumberFormat="1" applyFont="1" applyFill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4" fontId="18" fillId="0" borderId="5" xfId="0" applyNumberFormat="1" applyFont="1" applyFill="1" applyBorder="1" applyAlignment="1">
      <alignment vertical="center"/>
    </xf>
    <xf numFmtId="4" fontId="15" fillId="2" borderId="26" xfId="0" applyNumberFormat="1" applyFont="1" applyFill="1" applyBorder="1" applyAlignment="1">
      <alignment vertical="center"/>
    </xf>
    <xf numFmtId="4" fontId="15" fillId="3" borderId="5" xfId="0" applyNumberFormat="1" applyFont="1" applyFill="1" applyBorder="1" applyAlignment="1">
      <alignment vertical="center"/>
    </xf>
    <xf numFmtId="4" fontId="15" fillId="4" borderId="5" xfId="0" applyNumberFormat="1" applyFont="1" applyFill="1" applyBorder="1" applyAlignment="1">
      <alignment vertical="center"/>
    </xf>
    <xf numFmtId="4" fontId="12" fillId="0" borderId="0" xfId="0" applyNumberFormat="1" applyFont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7" fillId="3" borderId="13" xfId="0" applyNumberFormat="1" applyFont="1" applyFill="1" applyBorder="1" applyAlignment="1">
      <alignment horizontal="center" vertical="center"/>
    </xf>
    <xf numFmtId="4" fontId="7" fillId="4" borderId="13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15" fillId="2" borderId="25" xfId="0" applyFont="1" applyFill="1" applyBorder="1" applyAlignment="1" applyProtection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4" fontId="12" fillId="3" borderId="11" xfId="0" applyNumberFormat="1" applyFont="1" applyFill="1" applyBorder="1" applyAlignment="1">
      <alignment vertical="center"/>
    </xf>
    <xf numFmtId="4" fontId="14" fillId="3" borderId="0" xfId="0" applyNumberFormat="1" applyFont="1" applyFill="1" applyBorder="1" applyAlignment="1" applyProtection="1">
      <alignment vertical="center"/>
      <protection locked="0"/>
    </xf>
    <xf numFmtId="0" fontId="15" fillId="3" borderId="0" xfId="0" applyFont="1" applyFill="1" applyBorder="1" applyAlignment="1" applyProtection="1">
      <alignment horizontal="center" vertical="center"/>
    </xf>
    <xf numFmtId="0" fontId="19" fillId="3" borderId="10" xfId="0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2" fillId="0" borderId="0" xfId="0" applyFont="1" applyBorder="1" applyAlignment="1">
      <alignment horizontal="left" vertical="center"/>
    </xf>
    <xf numFmtId="4" fontId="13" fillId="0" borderId="5" xfId="0" applyNumberFormat="1" applyFont="1" applyFill="1" applyBorder="1" applyAlignment="1">
      <alignment horizontal="left" vertical="center"/>
    </xf>
    <xf numFmtId="4" fontId="2" fillId="0" borderId="0" xfId="0" applyNumberFormat="1" applyFont="1" applyBorder="1" applyAlignment="1">
      <alignment horizontal="left" vertical="center"/>
    </xf>
    <xf numFmtId="4" fontId="12" fillId="0" borderId="5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 applyProtection="1">
      <alignment horizontal="left" vertical="center"/>
    </xf>
    <xf numFmtId="49" fontId="15" fillId="2" borderId="10" xfId="0" applyNumberFormat="1" applyFont="1" applyFill="1" applyBorder="1" applyAlignment="1" applyProtection="1">
      <alignment horizontal="left" vertical="center"/>
    </xf>
    <xf numFmtId="49" fontId="12" fillId="2" borderId="25" xfId="0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Border="1" applyAlignment="1" applyProtection="1">
      <alignment horizontal="left" vertical="center"/>
    </xf>
    <xf numFmtId="49" fontId="13" fillId="7" borderId="0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horizontal="left" vertical="center"/>
    </xf>
    <xf numFmtId="49" fontId="15" fillId="5" borderId="0" xfId="0" applyNumberFormat="1" applyFont="1" applyFill="1" applyBorder="1" applyAlignment="1" applyProtection="1">
      <alignment horizontal="left" vertical="center"/>
    </xf>
    <xf numFmtId="49" fontId="13" fillId="2" borderId="0" xfId="0" applyNumberFormat="1" applyFont="1" applyFill="1" applyBorder="1" applyAlignment="1" applyProtection="1">
      <alignment horizontal="left" vertical="center"/>
    </xf>
    <xf numFmtId="49" fontId="13" fillId="2" borderId="10" xfId="0" applyNumberFormat="1" applyFont="1" applyFill="1" applyBorder="1" applyAlignment="1" applyProtection="1">
      <alignment horizontal="left" vertical="center"/>
    </xf>
    <xf numFmtId="49" fontId="12" fillId="2" borderId="0" xfId="0" applyNumberFormat="1" applyFont="1" applyFill="1" applyBorder="1" applyAlignment="1" applyProtection="1">
      <alignment horizontal="left" vertical="center"/>
    </xf>
    <xf numFmtId="49" fontId="12" fillId="2" borderId="10" xfId="0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5" fillId="2" borderId="25" xfId="0" applyNumberFormat="1" applyFont="1" applyFill="1" applyBorder="1" applyAlignment="1" applyProtection="1">
      <alignment horizontal="left" vertical="center"/>
    </xf>
    <xf numFmtId="0" fontId="8" fillId="6" borderId="13" xfId="0" applyFont="1" applyFill="1" applyBorder="1" applyAlignment="1" applyProtection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vertical="center"/>
    </xf>
    <xf numFmtId="0" fontId="8" fillId="0" borderId="4" xfId="0" applyFont="1" applyFill="1" applyBorder="1" applyAlignment="1" applyProtection="1">
      <alignment horizontal="left" vertical="center"/>
    </xf>
    <xf numFmtId="0" fontId="8" fillId="6" borderId="9" xfId="0" applyFont="1" applyFill="1" applyBorder="1" applyAlignment="1" applyProtection="1">
      <alignment horizontal="left" vertical="center"/>
    </xf>
    <xf numFmtId="4" fontId="13" fillId="0" borderId="8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5" fillId="3" borderId="0" xfId="1" applyFont="1" applyFill="1" applyBorder="1" applyAlignment="1" applyProtection="1">
      <alignment horizontal="justify" vertical="center" wrapText="1"/>
    </xf>
    <xf numFmtId="0" fontId="12" fillId="3" borderId="1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4" fontId="12" fillId="4" borderId="0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vertical="center"/>
    </xf>
    <xf numFmtId="0" fontId="12" fillId="4" borderId="10" xfId="0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vertical="center"/>
    </xf>
    <xf numFmtId="4" fontId="15" fillId="4" borderId="11" xfId="0" applyNumberFormat="1" applyFont="1" applyFill="1" applyBorder="1" applyAlignment="1">
      <alignment vertical="center"/>
    </xf>
    <xf numFmtId="4" fontId="2" fillId="0" borderId="25" xfId="0" applyNumberFormat="1" applyFont="1" applyFill="1" applyBorder="1" applyAlignment="1">
      <alignment vertical="center"/>
    </xf>
    <xf numFmtId="0" fontId="4" fillId="5" borderId="18" xfId="0" applyFont="1" applyFill="1" applyBorder="1" applyAlignment="1">
      <alignment vertical="center"/>
    </xf>
    <xf numFmtId="0" fontId="6" fillId="5" borderId="13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4" fontId="7" fillId="5" borderId="13" xfId="0" applyNumberFormat="1" applyFont="1" applyFill="1" applyBorder="1" applyAlignment="1">
      <alignment vertical="center"/>
    </xf>
    <xf numFmtId="4" fontId="7" fillId="5" borderId="13" xfId="0" applyNumberFormat="1" applyFont="1" applyFill="1" applyBorder="1" applyAlignment="1">
      <alignment horizontal="center" vertical="center"/>
    </xf>
    <xf numFmtId="4" fontId="6" fillId="5" borderId="14" xfId="0" applyNumberFormat="1" applyFont="1" applyFill="1" applyBorder="1" applyAlignment="1">
      <alignment vertical="center"/>
    </xf>
    <xf numFmtId="0" fontId="16" fillId="5" borderId="0" xfId="0" applyFont="1" applyFill="1" applyBorder="1" applyAlignment="1" applyProtection="1">
      <alignment horizontal="center" vertical="center"/>
    </xf>
    <xf numFmtId="4" fontId="7" fillId="5" borderId="0" xfId="0" applyNumberFormat="1" applyFont="1" applyFill="1" applyBorder="1" applyAlignment="1" applyProtection="1">
      <alignment vertical="center"/>
    </xf>
    <xf numFmtId="4" fontId="7" fillId="5" borderId="0" xfId="0" applyNumberFormat="1" applyFont="1" applyFill="1" applyBorder="1" applyAlignment="1" applyProtection="1">
      <alignment vertical="center"/>
      <protection locked="0"/>
    </xf>
    <xf numFmtId="4" fontId="7" fillId="5" borderId="5" xfId="0" applyNumberFormat="1" applyFont="1" applyFill="1" applyBorder="1" applyAlignment="1">
      <alignment vertical="center"/>
    </xf>
    <xf numFmtId="49" fontId="7" fillId="5" borderId="0" xfId="0" applyNumberFormat="1" applyFont="1" applyFill="1" applyBorder="1" applyAlignment="1" applyProtection="1">
      <alignment horizontal="left" vertical="center"/>
    </xf>
    <xf numFmtId="0" fontId="7" fillId="5" borderId="10" xfId="0" applyFont="1" applyFill="1" applyBorder="1" applyAlignment="1" applyProtection="1">
      <alignment horizontal="justify" vertical="center" wrapText="1"/>
    </xf>
    <xf numFmtId="0" fontId="12" fillId="5" borderId="10" xfId="0" applyFont="1" applyFill="1" applyBorder="1" applyAlignment="1" applyProtection="1">
      <alignment horizontal="center" vertical="center"/>
    </xf>
    <xf numFmtId="4" fontId="12" fillId="5" borderId="10" xfId="0" applyNumberFormat="1" applyFont="1" applyFill="1" applyBorder="1" applyAlignment="1" applyProtection="1">
      <alignment vertical="center"/>
    </xf>
    <xf numFmtId="49" fontId="7" fillId="5" borderId="10" xfId="0" applyNumberFormat="1" applyFont="1" applyFill="1" applyBorder="1" applyAlignment="1" applyProtection="1">
      <alignment horizontal="left" vertical="center"/>
    </xf>
    <xf numFmtId="0" fontId="4" fillId="8" borderId="19" xfId="0" applyFont="1" applyFill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horizontal="center" vertical="center"/>
    </xf>
    <xf numFmtId="4" fontId="6" fillId="8" borderId="8" xfId="0" applyNumberFormat="1" applyFont="1" applyFill="1" applyBorder="1" applyAlignment="1">
      <alignment vertical="center"/>
    </xf>
    <xf numFmtId="0" fontId="15" fillId="8" borderId="0" xfId="0" applyFont="1" applyFill="1" applyBorder="1" applyAlignment="1" applyProtection="1">
      <alignment horizontal="justify" vertical="center" wrapText="1"/>
    </xf>
    <xf numFmtId="0" fontId="15" fillId="8" borderId="0" xfId="0" applyFont="1" applyFill="1" applyBorder="1" applyAlignment="1" applyProtection="1">
      <alignment horizontal="center" vertical="center"/>
    </xf>
    <xf numFmtId="49" fontId="15" fillId="8" borderId="0" xfId="0" applyNumberFormat="1" applyFont="1" applyFill="1" applyBorder="1" applyAlignment="1" applyProtection="1">
      <alignment horizontal="left" vertical="center"/>
    </xf>
    <xf numFmtId="4" fontId="12" fillId="8" borderId="0" xfId="0" applyNumberFormat="1" applyFont="1" applyFill="1" applyBorder="1" applyAlignment="1" applyProtection="1">
      <alignment vertical="center"/>
    </xf>
    <xf numFmtId="4" fontId="14" fillId="8" borderId="0" xfId="0" applyNumberFormat="1" applyFont="1" applyFill="1" applyBorder="1" applyAlignment="1" applyProtection="1">
      <alignment vertical="center"/>
      <protection locked="0"/>
    </xf>
    <xf numFmtId="0" fontId="19" fillId="8" borderId="10" xfId="0" applyFont="1" applyFill="1" applyBorder="1" applyAlignment="1" applyProtection="1">
      <alignment horizontal="justify" vertical="center" wrapText="1"/>
    </xf>
    <xf numFmtId="0" fontId="15" fillId="8" borderId="10" xfId="0" applyFont="1" applyFill="1" applyBorder="1" applyAlignment="1" applyProtection="1">
      <alignment horizontal="center" vertical="center"/>
    </xf>
    <xf numFmtId="4" fontId="12" fillId="8" borderId="10" xfId="0" applyNumberFormat="1" applyFont="1" applyFill="1" applyBorder="1" applyAlignment="1" applyProtection="1">
      <alignment vertical="center"/>
    </xf>
    <xf numFmtId="4" fontId="12" fillId="8" borderId="10" xfId="0" applyNumberFormat="1" applyFont="1" applyFill="1" applyBorder="1" applyAlignment="1" applyProtection="1">
      <alignment vertical="center"/>
      <protection locked="0"/>
    </xf>
    <xf numFmtId="4" fontId="12" fillId="8" borderId="11" xfId="0" applyNumberFormat="1" applyFont="1" applyFill="1" applyBorder="1" applyAlignment="1">
      <alignment vertical="center"/>
    </xf>
    <xf numFmtId="0" fontId="4" fillId="10" borderId="19" xfId="0" applyFont="1" applyFill="1" applyBorder="1" applyAlignment="1">
      <alignment vertical="center"/>
    </xf>
    <xf numFmtId="0" fontId="6" fillId="10" borderId="7" xfId="0" applyFont="1" applyFill="1" applyBorder="1" applyAlignment="1">
      <alignment vertical="center"/>
    </xf>
    <xf numFmtId="0" fontId="6" fillId="10" borderId="8" xfId="0" applyFont="1" applyFill="1" applyBorder="1" applyAlignment="1">
      <alignment vertical="center"/>
    </xf>
    <xf numFmtId="4" fontId="7" fillId="10" borderId="7" xfId="0" applyNumberFormat="1" applyFont="1" applyFill="1" applyBorder="1" applyAlignment="1">
      <alignment vertical="center"/>
    </xf>
    <xf numFmtId="4" fontId="7" fillId="10" borderId="7" xfId="0" applyNumberFormat="1" applyFont="1" applyFill="1" applyBorder="1" applyAlignment="1">
      <alignment horizontal="center" vertical="center"/>
    </xf>
    <xf numFmtId="4" fontId="6" fillId="10" borderId="8" xfId="0" applyNumberFormat="1" applyFont="1" applyFill="1" applyBorder="1" applyAlignment="1">
      <alignment vertical="center"/>
    </xf>
    <xf numFmtId="0" fontId="12" fillId="10" borderId="0" xfId="0" applyFont="1" applyFill="1" applyBorder="1" applyAlignment="1" applyProtection="1">
      <alignment horizontal="justify" vertical="center" wrapText="1"/>
    </xf>
    <xf numFmtId="0" fontId="15" fillId="10" borderId="0" xfId="0" applyFont="1" applyFill="1" applyBorder="1" applyAlignment="1" applyProtection="1">
      <alignment horizontal="center" vertical="center"/>
    </xf>
    <xf numFmtId="4" fontId="15" fillId="10" borderId="0" xfId="0" applyNumberFormat="1" applyFont="1" applyFill="1" applyBorder="1" applyAlignment="1" applyProtection="1">
      <alignment vertical="center"/>
    </xf>
    <xf numFmtId="4" fontId="12" fillId="10" borderId="0" xfId="0" applyNumberFormat="1" applyFont="1" applyFill="1" applyBorder="1" applyAlignment="1" applyProtection="1">
      <alignment vertical="center"/>
      <protection locked="0"/>
    </xf>
    <xf numFmtId="4" fontId="12" fillId="10" borderId="5" xfId="0" applyNumberFormat="1" applyFont="1" applyFill="1" applyBorder="1" applyAlignment="1">
      <alignment vertical="center"/>
    </xf>
    <xf numFmtId="49" fontId="15" fillId="10" borderId="0" xfId="0" applyNumberFormat="1" applyFont="1" applyFill="1" applyBorder="1" applyAlignment="1" applyProtection="1">
      <alignment horizontal="left" vertical="center"/>
    </xf>
    <xf numFmtId="49" fontId="12" fillId="10" borderId="0" xfId="0" applyNumberFormat="1" applyFont="1" applyFill="1" applyBorder="1" applyAlignment="1" applyProtection="1">
      <alignment horizontal="left" vertical="center"/>
    </xf>
    <xf numFmtId="0" fontId="12" fillId="10" borderId="10" xfId="0" applyFont="1" applyFill="1" applyBorder="1" applyAlignment="1" applyProtection="1">
      <alignment vertical="center"/>
    </xf>
    <xf numFmtId="0" fontId="15" fillId="10" borderId="10" xfId="0" applyFont="1" applyFill="1" applyBorder="1" applyAlignment="1" applyProtection="1">
      <alignment horizontal="center" vertical="center"/>
    </xf>
    <xf numFmtId="4" fontId="15" fillId="10" borderId="10" xfId="0" applyNumberFormat="1" applyFont="1" applyFill="1" applyBorder="1" applyAlignment="1" applyProtection="1">
      <alignment vertical="center"/>
    </xf>
    <xf numFmtId="4" fontId="12" fillId="10" borderId="10" xfId="0" applyNumberFormat="1" applyFont="1" applyFill="1" applyBorder="1" applyAlignment="1" applyProtection="1">
      <alignment vertical="center"/>
      <protection locked="0"/>
    </xf>
    <xf numFmtId="4" fontId="12" fillId="10" borderId="11" xfId="0" applyNumberFormat="1" applyFont="1" applyFill="1" applyBorder="1" applyAlignment="1">
      <alignment vertical="center"/>
    </xf>
    <xf numFmtId="49" fontId="12" fillId="10" borderId="10" xfId="0" applyNumberFormat="1" applyFont="1" applyFill="1" applyBorder="1" applyAlignment="1" applyProtection="1">
      <alignment horizontal="left" vertical="center"/>
    </xf>
    <xf numFmtId="4" fontId="12" fillId="5" borderId="0" xfId="0" applyNumberFormat="1" applyFont="1" applyFill="1" applyBorder="1" applyAlignment="1" applyProtection="1">
      <alignment vertical="center"/>
    </xf>
    <xf numFmtId="4" fontId="14" fillId="5" borderId="0" xfId="0" applyNumberFormat="1" applyFont="1" applyFill="1" applyBorder="1" applyAlignment="1" applyProtection="1">
      <alignment horizontal="right" vertical="center"/>
      <protection locked="0"/>
    </xf>
    <xf numFmtId="4" fontId="15" fillId="5" borderId="5" xfId="0" applyNumberFormat="1" applyFont="1" applyFill="1" applyBorder="1" applyAlignment="1">
      <alignment vertical="center"/>
    </xf>
    <xf numFmtId="0" fontId="21" fillId="5" borderId="10" xfId="0" applyFont="1" applyFill="1" applyBorder="1" applyAlignment="1" applyProtection="1">
      <alignment horizontal="justify" vertical="center" wrapText="1"/>
    </xf>
    <xf numFmtId="0" fontId="21" fillId="5" borderId="13" xfId="0" applyFont="1" applyFill="1" applyBorder="1" applyAlignment="1" applyProtection="1">
      <alignment horizontal="justify" vertical="center" wrapText="1"/>
    </xf>
    <xf numFmtId="4" fontId="12" fillId="5" borderId="13" xfId="0" applyNumberFormat="1" applyFont="1" applyFill="1" applyBorder="1" applyAlignment="1" applyProtection="1">
      <alignment vertical="center"/>
    </xf>
    <xf numFmtId="4" fontId="12" fillId="5" borderId="13" xfId="0" applyNumberFormat="1" applyFont="1" applyFill="1" applyBorder="1" applyAlignment="1" applyProtection="1">
      <alignment vertical="center"/>
      <protection locked="0"/>
    </xf>
    <xf numFmtId="4" fontId="12" fillId="5" borderId="14" xfId="0" applyNumberFormat="1" applyFont="1" applyFill="1" applyBorder="1" applyAlignment="1">
      <alignment vertical="center"/>
    </xf>
    <xf numFmtId="0" fontId="12" fillId="2" borderId="0" xfId="0" applyFont="1" applyFill="1" applyBorder="1" applyAlignment="1" applyProtection="1">
      <alignment horizontal="right" vertical="center"/>
    </xf>
    <xf numFmtId="49" fontId="15" fillId="2" borderId="12" xfId="0" applyNumberFormat="1" applyFont="1" applyFill="1" applyBorder="1" applyAlignment="1" applyProtection="1">
      <alignment horizontal="left" vertical="center"/>
    </xf>
    <xf numFmtId="0" fontId="21" fillId="2" borderId="13" xfId="0" applyFont="1" applyFill="1" applyBorder="1" applyAlignment="1" applyProtection="1">
      <alignment horizontal="justify" vertical="center" wrapText="1"/>
    </xf>
    <xf numFmtId="0" fontId="15" fillId="2" borderId="13" xfId="0" applyFont="1" applyFill="1" applyBorder="1" applyAlignment="1" applyProtection="1">
      <alignment horizontal="right" vertical="center"/>
    </xf>
    <xf numFmtId="4" fontId="12" fillId="2" borderId="13" xfId="0" applyNumberFormat="1" applyFont="1" applyFill="1" applyBorder="1" applyAlignment="1" applyProtection="1">
      <alignment vertical="center"/>
    </xf>
    <xf numFmtId="4" fontId="12" fillId="2" borderId="13" xfId="0" applyNumberFormat="1" applyFont="1" applyFill="1" applyBorder="1" applyAlignment="1" applyProtection="1">
      <alignment vertical="center"/>
      <protection locked="0"/>
    </xf>
    <xf numFmtId="4" fontId="12" fillId="2" borderId="14" xfId="0" applyNumberFormat="1" applyFont="1" applyFill="1" applyBorder="1" applyAlignment="1">
      <alignment vertical="center"/>
    </xf>
    <xf numFmtId="49" fontId="15" fillId="5" borderId="0" xfId="0" applyNumberFormat="1" applyFont="1" applyFill="1" applyBorder="1" applyAlignment="1" applyProtection="1">
      <alignment horizontal="left" vertical="center" wrapText="1"/>
    </xf>
    <xf numFmtId="0" fontId="12" fillId="5" borderId="0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center" vertical="center"/>
    </xf>
    <xf numFmtId="0" fontId="15" fillId="5" borderId="0" xfId="0" applyFont="1" applyFill="1" applyBorder="1" applyAlignment="1" applyProtection="1">
      <alignment horizontal="justify" vertical="center" wrapText="1"/>
    </xf>
    <xf numFmtId="0" fontId="21" fillId="5" borderId="0" xfId="0" applyFont="1" applyFill="1" applyBorder="1" applyAlignment="1" applyProtection="1">
      <alignment horizontal="justify" vertical="center"/>
    </xf>
    <xf numFmtId="0" fontId="12" fillId="5" borderId="0" xfId="0" applyFont="1" applyFill="1" applyBorder="1" applyAlignment="1" applyProtection="1">
      <alignment vertical="center"/>
    </xf>
    <xf numFmtId="0" fontId="14" fillId="5" borderId="0" xfId="0" applyFont="1" applyFill="1" applyBorder="1" applyAlignment="1" applyProtection="1">
      <alignment vertical="center"/>
      <protection locked="0"/>
    </xf>
    <xf numFmtId="49" fontId="15" fillId="5" borderId="10" xfId="0" applyNumberFormat="1" applyFont="1" applyFill="1" applyBorder="1" applyAlignment="1" applyProtection="1">
      <alignment horizontal="left" vertical="center"/>
    </xf>
    <xf numFmtId="0" fontId="15" fillId="5" borderId="13" xfId="0" applyFont="1" applyFill="1" applyBorder="1" applyAlignment="1" applyProtection="1">
      <alignment horizontal="center" vertical="center"/>
    </xf>
    <xf numFmtId="49" fontId="15" fillId="5" borderId="13" xfId="0" applyNumberFormat="1" applyFont="1" applyFill="1" applyBorder="1" applyAlignment="1" applyProtection="1">
      <alignment horizontal="left" vertical="center" wrapText="1"/>
    </xf>
    <xf numFmtId="0" fontId="12" fillId="9" borderId="0" xfId="0" applyFont="1" applyFill="1" applyBorder="1" applyAlignment="1" applyProtection="1">
      <alignment horizontal="justify" vertical="center" wrapText="1"/>
    </xf>
    <xf numFmtId="0" fontId="12" fillId="9" borderId="0" xfId="0" applyFont="1" applyFill="1" applyBorder="1" applyAlignment="1" applyProtection="1">
      <alignment horizontal="center" vertical="center"/>
    </xf>
    <xf numFmtId="4" fontId="15" fillId="9" borderId="0" xfId="0" applyNumberFormat="1" applyFont="1" applyFill="1" applyBorder="1" applyAlignment="1" applyProtection="1">
      <alignment vertical="center"/>
    </xf>
    <xf numFmtId="4" fontId="12" fillId="9" borderId="0" xfId="0" applyNumberFormat="1" applyFont="1" applyFill="1" applyBorder="1" applyAlignment="1" applyProtection="1">
      <alignment vertical="center"/>
      <protection locked="0"/>
    </xf>
    <xf numFmtId="4" fontId="12" fillId="9" borderId="5" xfId="0" applyNumberFormat="1" applyFont="1" applyFill="1" applyBorder="1" applyAlignment="1">
      <alignment vertical="center"/>
    </xf>
    <xf numFmtId="49" fontId="12" fillId="9" borderId="0" xfId="0" applyNumberFormat="1" applyFont="1" applyFill="1" applyBorder="1" applyAlignment="1" applyProtection="1">
      <alignment horizontal="left" vertical="center"/>
    </xf>
    <xf numFmtId="0" fontId="12" fillId="9" borderId="10" xfId="0" applyFont="1" applyFill="1" applyBorder="1" applyAlignment="1" applyProtection="1">
      <alignment horizontal="justify" vertical="center" wrapText="1"/>
    </xf>
    <xf numFmtId="0" fontId="12" fillId="9" borderId="10" xfId="0" applyFont="1" applyFill="1" applyBorder="1" applyAlignment="1" applyProtection="1">
      <alignment horizontal="center" vertical="center"/>
    </xf>
    <xf numFmtId="4" fontId="15" fillId="9" borderId="10" xfId="0" applyNumberFormat="1" applyFont="1" applyFill="1" applyBorder="1" applyAlignment="1" applyProtection="1">
      <alignment vertical="center"/>
    </xf>
    <xf numFmtId="4" fontId="12" fillId="9" borderId="10" xfId="0" applyNumberFormat="1" applyFont="1" applyFill="1" applyBorder="1" applyAlignment="1" applyProtection="1">
      <alignment vertical="center"/>
      <protection locked="0"/>
    </xf>
    <xf numFmtId="4" fontId="12" fillId="9" borderId="11" xfId="0" applyNumberFormat="1" applyFont="1" applyFill="1" applyBorder="1" applyAlignment="1">
      <alignment vertical="center"/>
    </xf>
    <xf numFmtId="49" fontId="12" fillId="9" borderId="10" xfId="0" applyNumberFormat="1" applyFont="1" applyFill="1" applyBorder="1" applyAlignment="1" applyProtection="1">
      <alignment horizontal="left" vertical="center"/>
    </xf>
    <xf numFmtId="4" fontId="8" fillId="4" borderId="0" xfId="0" applyNumberFormat="1" applyFont="1" applyFill="1" applyBorder="1" applyAlignment="1">
      <alignment vertical="center"/>
    </xf>
    <xf numFmtId="0" fontId="12" fillId="2" borderId="0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horizontal="right" vertical="center" wrapText="1"/>
    </xf>
    <xf numFmtId="0" fontId="15" fillId="0" borderId="0" xfId="0" applyFont="1" applyFill="1" applyBorder="1" applyAlignment="1" applyProtection="1">
      <alignment horizontal="justify" vertical="center" wrapText="1"/>
    </xf>
    <xf numFmtId="0" fontId="21" fillId="0" borderId="0" xfId="0" applyFont="1" applyFill="1" applyBorder="1" applyAlignment="1" applyProtection="1">
      <alignment horizontal="justify" vertical="center"/>
    </xf>
    <xf numFmtId="0" fontId="12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  <protection locked="0"/>
    </xf>
    <xf numFmtId="0" fontId="21" fillId="0" borderId="10" xfId="0" applyFont="1" applyFill="1" applyBorder="1" applyAlignment="1" applyProtection="1">
      <alignment horizontal="justify" vertical="center" wrapText="1"/>
    </xf>
    <xf numFmtId="0" fontId="4" fillId="11" borderId="18" xfId="0" applyFont="1" applyFill="1" applyBorder="1" applyAlignment="1">
      <alignment vertical="center"/>
    </xf>
    <xf numFmtId="0" fontId="6" fillId="11" borderId="13" xfId="0" applyFont="1" applyFill="1" applyBorder="1" applyAlignment="1">
      <alignment vertical="center"/>
    </xf>
    <xf numFmtId="0" fontId="6" fillId="11" borderId="14" xfId="0" applyFont="1" applyFill="1" applyBorder="1" applyAlignment="1">
      <alignment vertical="center"/>
    </xf>
    <xf numFmtId="4" fontId="7" fillId="11" borderId="13" xfId="0" applyNumberFormat="1" applyFont="1" applyFill="1" applyBorder="1" applyAlignment="1">
      <alignment vertical="center"/>
    </xf>
    <xf numFmtId="4" fontId="7" fillId="11" borderId="13" xfId="0" applyNumberFormat="1" applyFont="1" applyFill="1" applyBorder="1" applyAlignment="1">
      <alignment horizontal="center" vertical="center"/>
    </xf>
    <xf numFmtId="4" fontId="6" fillId="11" borderId="14" xfId="0" applyNumberFormat="1" applyFont="1" applyFill="1" applyBorder="1" applyAlignment="1">
      <alignment vertical="center"/>
    </xf>
    <xf numFmtId="49" fontId="13" fillId="6" borderId="9" xfId="0" applyNumberFormat="1" applyFont="1" applyFill="1" applyBorder="1" applyAlignment="1" applyProtection="1">
      <alignment horizontal="left" vertical="center"/>
    </xf>
    <xf numFmtId="4" fontId="15" fillId="8" borderId="5" xfId="0" applyNumberFormat="1" applyFont="1" applyFill="1" applyBorder="1" applyAlignment="1">
      <alignment vertical="center"/>
    </xf>
    <xf numFmtId="49" fontId="15" fillId="8" borderId="10" xfId="0" applyNumberFormat="1" applyFont="1" applyFill="1" applyBorder="1" applyAlignment="1" applyProtection="1">
      <alignment horizontal="left" vertical="center"/>
    </xf>
    <xf numFmtId="0" fontId="12" fillId="2" borderId="25" xfId="0" applyFont="1" applyFill="1" applyBorder="1" applyAlignment="1" applyProtection="1">
      <alignment vertical="center"/>
    </xf>
    <xf numFmtId="4" fontId="15" fillId="2" borderId="25" xfId="0" applyNumberFormat="1" applyFont="1" applyFill="1" applyBorder="1" applyAlignment="1" applyProtection="1">
      <alignment vertical="center"/>
    </xf>
    <xf numFmtId="0" fontId="14" fillId="2" borderId="25" xfId="0" applyFont="1" applyFill="1" applyBorder="1" applyAlignment="1" applyProtection="1">
      <alignment vertical="center"/>
      <protection locked="0"/>
    </xf>
    <xf numFmtId="49" fontId="7" fillId="2" borderId="9" xfId="0" applyNumberFormat="1" applyFont="1" applyFill="1" applyBorder="1" applyAlignment="1" applyProtection="1">
      <alignment horizontal="left" vertical="center"/>
    </xf>
    <xf numFmtId="0" fontId="7" fillId="2" borderId="10" xfId="0" applyFont="1" applyFill="1" applyBorder="1" applyAlignment="1" applyProtection="1">
      <alignment horizontal="justify" vertical="center" wrapText="1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7" borderId="4" xfId="0" applyFont="1" applyFill="1" applyBorder="1" applyAlignment="1">
      <alignment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vertical="center"/>
    </xf>
    <xf numFmtId="0" fontId="12" fillId="7" borderId="0" xfId="0" applyFont="1" applyFill="1" applyBorder="1" applyAlignment="1">
      <alignment horizontal="center" vertical="center"/>
    </xf>
    <xf numFmtId="4" fontId="12" fillId="7" borderId="0" xfId="0" applyNumberFormat="1" applyFont="1" applyFill="1" applyBorder="1" applyAlignment="1">
      <alignment vertical="center"/>
    </xf>
    <xf numFmtId="4" fontId="12" fillId="7" borderId="0" xfId="0" applyNumberFormat="1" applyFont="1" applyFill="1" applyBorder="1" applyAlignment="1">
      <alignment horizontal="center" vertical="center"/>
    </xf>
    <xf numFmtId="49" fontId="15" fillId="11" borderId="9" xfId="0" applyNumberFormat="1" applyFont="1" applyFill="1" applyBorder="1" applyAlignment="1" applyProtection="1">
      <alignment horizontal="left" vertical="center"/>
    </xf>
    <xf numFmtId="0" fontId="12" fillId="11" borderId="10" xfId="0" applyFont="1" applyFill="1" applyBorder="1" applyAlignment="1" applyProtection="1">
      <alignment horizontal="justify" vertical="center" wrapText="1"/>
    </xf>
    <xf numFmtId="0" fontId="1" fillId="11" borderId="10" xfId="0" applyFont="1" applyFill="1" applyBorder="1" applyAlignment="1">
      <alignment horizontal="center" vertical="center"/>
    </xf>
    <xf numFmtId="0" fontId="1" fillId="11" borderId="10" xfId="0" applyFont="1" applyFill="1" applyBorder="1" applyAlignment="1">
      <alignment vertical="center"/>
    </xf>
    <xf numFmtId="4" fontId="15" fillId="11" borderId="11" xfId="0" applyNumberFormat="1" applyFont="1" applyFill="1" applyBorder="1" applyAlignment="1">
      <alignment vertical="center"/>
    </xf>
    <xf numFmtId="49" fontId="15" fillId="11" borderId="12" xfId="0" applyNumberFormat="1" applyFont="1" applyFill="1" applyBorder="1" applyAlignment="1" applyProtection="1">
      <alignment horizontal="left" vertical="center"/>
    </xf>
    <xf numFmtId="0" fontId="12" fillId="11" borderId="13" xfId="0" applyFont="1" applyFill="1" applyBorder="1" applyAlignment="1" applyProtection="1">
      <alignment horizontal="justify" vertical="center" wrapText="1"/>
    </xf>
    <xf numFmtId="0" fontId="1" fillId="11" borderId="13" xfId="0" applyFont="1" applyFill="1" applyBorder="1" applyAlignment="1">
      <alignment horizontal="center" vertical="center"/>
    </xf>
    <xf numFmtId="0" fontId="1" fillId="11" borderId="13" xfId="0" applyFont="1" applyFill="1" applyBorder="1" applyAlignment="1">
      <alignment vertical="center"/>
    </xf>
    <xf numFmtId="4" fontId="15" fillId="11" borderId="14" xfId="0" applyNumberFormat="1" applyFont="1" applyFill="1" applyBorder="1" applyAlignment="1">
      <alignment vertical="center"/>
    </xf>
    <xf numFmtId="4" fontId="1" fillId="11" borderId="10" xfId="0" applyNumberFormat="1" applyFont="1" applyFill="1" applyBorder="1" applyAlignment="1">
      <alignment vertical="center"/>
    </xf>
    <xf numFmtId="4" fontId="1" fillId="11" borderId="13" xfId="0" applyNumberFormat="1" applyFont="1" applyFill="1" applyBorder="1" applyAlignment="1">
      <alignment vertical="center"/>
    </xf>
    <xf numFmtId="4" fontId="8" fillId="5" borderId="0" xfId="0" applyNumberFormat="1" applyFont="1" applyFill="1" applyBorder="1" applyAlignment="1" applyProtection="1">
      <alignment vertical="center"/>
    </xf>
    <xf numFmtId="4" fontId="18" fillId="5" borderId="0" xfId="0" applyNumberFormat="1" applyFont="1" applyFill="1" applyBorder="1" applyAlignment="1" applyProtection="1">
      <alignment vertical="center"/>
      <protection locked="0"/>
    </xf>
    <xf numFmtId="4" fontId="18" fillId="5" borderId="5" xfId="0" applyNumberFormat="1" applyFont="1" applyFill="1" applyBorder="1" applyAlignment="1">
      <alignment vertical="center"/>
    </xf>
    <xf numFmtId="4" fontId="14" fillId="5" borderId="0" xfId="0" applyNumberFormat="1" applyFont="1" applyFill="1" applyBorder="1" applyAlignment="1" applyProtection="1">
      <alignment vertical="center"/>
      <protection locked="0"/>
    </xf>
    <xf numFmtId="4" fontId="14" fillId="5" borderId="5" xfId="0" applyNumberFormat="1" applyFont="1" applyFill="1" applyBorder="1" applyAlignment="1">
      <alignment vertical="center"/>
    </xf>
    <xf numFmtId="0" fontId="19" fillId="5" borderId="10" xfId="0" applyFont="1" applyFill="1" applyBorder="1" applyAlignment="1" applyProtection="1">
      <alignment horizontal="justify" vertical="center" wrapText="1"/>
    </xf>
    <xf numFmtId="49" fontId="13" fillId="5" borderId="10" xfId="0" applyNumberFormat="1" applyFont="1" applyFill="1" applyBorder="1" applyAlignment="1" applyProtection="1">
      <alignment horizontal="left" vertical="center"/>
    </xf>
    <xf numFmtId="0" fontId="15" fillId="0" borderId="10" xfId="0" applyFont="1" applyFill="1" applyBorder="1" applyAlignment="1" applyProtection="1">
      <alignment horizontal="justify" vertical="center" wrapText="1"/>
    </xf>
    <xf numFmtId="0" fontId="12" fillId="0" borderId="10" xfId="0" applyFont="1" applyFill="1" applyBorder="1" applyAlignment="1" applyProtection="1">
      <alignment horizontal="center" vertical="center"/>
    </xf>
    <xf numFmtId="49" fontId="12" fillId="0" borderId="24" xfId="0" applyNumberFormat="1" applyFont="1" applyFill="1" applyBorder="1" applyAlignment="1" applyProtection="1">
      <alignment horizontal="left" vertical="center"/>
    </xf>
    <xf numFmtId="0" fontId="12" fillId="0" borderId="25" xfId="0" applyFont="1" applyFill="1" applyBorder="1" applyAlignment="1" applyProtection="1">
      <alignment horizontal="justify" vertical="center" wrapText="1"/>
    </xf>
    <xf numFmtId="0" fontId="12" fillId="0" borderId="25" xfId="0" applyFont="1" applyFill="1" applyBorder="1" applyAlignment="1" applyProtection="1">
      <alignment horizontal="center" vertical="center"/>
    </xf>
    <xf numFmtId="4" fontId="12" fillId="0" borderId="25" xfId="0" applyNumberFormat="1" applyFont="1" applyFill="1" applyBorder="1" applyAlignment="1" applyProtection="1">
      <alignment vertical="center"/>
    </xf>
    <xf numFmtId="4" fontId="14" fillId="0" borderId="25" xfId="0" applyNumberFormat="1" applyFont="1" applyFill="1" applyBorder="1" applyAlignment="1" applyProtection="1">
      <alignment horizontal="right" vertical="center"/>
      <protection locked="0"/>
    </xf>
    <xf numFmtId="4" fontId="14" fillId="0" borderId="26" xfId="0" applyNumberFormat="1" applyFont="1" applyFill="1" applyBorder="1" applyAlignment="1">
      <alignment vertical="center"/>
    </xf>
    <xf numFmtId="0" fontId="15" fillId="0" borderId="1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4" fontId="7" fillId="0" borderId="0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0" borderId="5" xfId="0" applyNumberFormat="1" applyFont="1" applyFill="1" applyBorder="1" applyAlignment="1">
      <alignment vertical="center"/>
    </xf>
    <xf numFmtId="49" fontId="7" fillId="0" borderId="4" xfId="0" applyNumberFormat="1" applyFont="1" applyFill="1" applyBorder="1" applyAlignment="1" applyProtection="1">
      <alignment horizontal="left"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7" fillId="0" borderId="10" xfId="0" applyFont="1" applyFill="1" applyBorder="1" applyAlignment="1" applyProtection="1">
      <alignment horizontal="justify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 wrapText="1"/>
    </xf>
    <xf numFmtId="0" fontId="13" fillId="0" borderId="10" xfId="0" applyFont="1" applyFill="1" applyBorder="1" applyAlignment="1" applyProtection="1">
      <alignment horizontal="justify" vertical="center" wrapText="1"/>
    </xf>
    <xf numFmtId="49" fontId="13" fillId="0" borderId="9" xfId="0" applyNumberFormat="1" applyFont="1" applyFill="1" applyBorder="1" applyAlignment="1" applyProtection="1">
      <alignment horizontal="left" vertical="center"/>
    </xf>
    <xf numFmtId="4" fontId="15" fillId="0" borderId="0" xfId="0" applyNumberFormat="1" applyFont="1" applyFill="1" applyBorder="1" applyAlignment="1" applyProtection="1">
      <alignment vertical="center"/>
    </xf>
    <xf numFmtId="49" fontId="12" fillId="0" borderId="4" xfId="0" applyNumberFormat="1" applyFont="1" applyFill="1" applyBorder="1" applyAlignment="1" applyProtection="1">
      <alignment horizontal="left" vertical="center"/>
    </xf>
    <xf numFmtId="49" fontId="12" fillId="0" borderId="9" xfId="0" applyNumberFormat="1" applyFont="1" applyFill="1" applyBorder="1" applyAlignment="1" applyProtection="1">
      <alignment horizontal="left" vertical="center"/>
    </xf>
    <xf numFmtId="0" fontId="12" fillId="0" borderId="10" xfId="0" applyFont="1" applyFill="1" applyBorder="1" applyAlignment="1" applyProtection="1">
      <alignment vertical="center"/>
    </xf>
    <xf numFmtId="4" fontId="15" fillId="0" borderId="10" xfId="0" applyNumberFormat="1" applyFont="1" applyFill="1" applyBorder="1" applyAlignment="1" applyProtection="1">
      <alignment vertical="center"/>
    </xf>
    <xf numFmtId="0" fontId="12" fillId="0" borderId="10" xfId="0" applyFont="1" applyFill="1" applyBorder="1" applyAlignment="1" applyProtection="1">
      <alignment horizontal="justify" vertical="center" wrapText="1"/>
    </xf>
    <xf numFmtId="49" fontId="15" fillId="0" borderId="12" xfId="0" applyNumberFormat="1" applyFont="1" applyFill="1" applyBorder="1" applyAlignment="1" applyProtection="1">
      <alignment horizontal="left" vertical="center"/>
    </xf>
    <xf numFmtId="0" fontId="21" fillId="0" borderId="13" xfId="0" applyFont="1" applyFill="1" applyBorder="1" applyAlignment="1" applyProtection="1">
      <alignment horizontal="justify" vertical="center" wrapText="1"/>
    </xf>
    <xf numFmtId="0" fontId="15" fillId="0" borderId="13" xfId="0" applyFont="1" applyFill="1" applyBorder="1" applyAlignment="1" applyProtection="1">
      <alignment horizontal="right" vertical="center"/>
    </xf>
    <xf numFmtId="4" fontId="12" fillId="0" borderId="13" xfId="0" applyNumberFormat="1" applyFont="1" applyFill="1" applyBorder="1" applyAlignment="1" applyProtection="1">
      <alignment vertical="center"/>
    </xf>
    <xf numFmtId="4" fontId="12" fillId="0" borderId="13" xfId="0" applyNumberFormat="1" applyFont="1" applyFill="1" applyBorder="1" applyAlignment="1" applyProtection="1">
      <alignment vertical="center"/>
      <protection locked="0"/>
    </xf>
    <xf numFmtId="49" fontId="15" fillId="0" borderId="24" xfId="0" applyNumberFormat="1" applyFont="1" applyFill="1" applyBorder="1" applyAlignment="1" applyProtection="1">
      <alignment horizontal="left" vertical="center"/>
    </xf>
    <xf numFmtId="0" fontId="12" fillId="0" borderId="25" xfId="0" applyFont="1" applyFill="1" applyBorder="1" applyAlignment="1" applyProtection="1">
      <alignment vertical="center"/>
    </xf>
    <xf numFmtId="4" fontId="15" fillId="0" borderId="25" xfId="0" applyNumberFormat="1" applyFont="1" applyFill="1" applyBorder="1" applyAlignment="1" applyProtection="1">
      <alignment vertical="center"/>
    </xf>
    <xf numFmtId="0" fontId="14" fillId="0" borderId="25" xfId="0" applyFont="1" applyFill="1" applyBorder="1" applyAlignment="1" applyProtection="1">
      <alignment vertical="center"/>
      <protection locked="0"/>
    </xf>
    <xf numFmtId="0" fontId="15" fillId="0" borderId="25" xfId="0" applyFont="1" applyFill="1" applyBorder="1" applyAlignment="1" applyProtection="1">
      <alignment horizontal="right" vertical="center"/>
    </xf>
    <xf numFmtId="4" fontId="15" fillId="0" borderId="25" xfId="0" applyNumberFormat="1" applyFont="1" applyFill="1" applyBorder="1" applyAlignment="1" applyProtection="1">
      <alignment vertical="center"/>
      <protection locked="0"/>
    </xf>
    <xf numFmtId="4" fontId="15" fillId="0" borderId="26" xfId="0" applyNumberFormat="1" applyFont="1" applyFill="1" applyBorder="1" applyAlignment="1">
      <alignment vertical="center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vertical="center"/>
    </xf>
    <xf numFmtId="4" fontId="15" fillId="0" borderId="11" xfId="0" applyNumberFormat="1" applyFont="1" applyFill="1" applyBorder="1" applyAlignment="1">
      <alignment vertical="center"/>
    </xf>
    <xf numFmtId="0" fontId="12" fillId="0" borderId="13" xfId="0" applyFont="1" applyFill="1" applyBorder="1" applyAlignment="1" applyProtection="1">
      <alignment horizontal="justify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4" fontId="1" fillId="0" borderId="13" xfId="0" applyNumberFormat="1" applyFont="1" applyFill="1" applyBorder="1" applyAlignment="1">
      <alignment vertical="center"/>
    </xf>
    <xf numFmtId="4" fontId="15" fillId="0" borderId="14" xfId="0" applyNumberFormat="1" applyFont="1" applyFill="1" applyBorder="1" applyAlignment="1">
      <alignment vertical="center"/>
    </xf>
    <xf numFmtId="4" fontId="12" fillId="0" borderId="14" xfId="0" applyNumberFormat="1" applyFont="1" applyBorder="1" applyAlignment="1">
      <alignment vertical="center"/>
    </xf>
    <xf numFmtId="4" fontId="8" fillId="7" borderId="5" xfId="0" applyNumberFormat="1" applyFont="1" applyFill="1" applyBorder="1" applyAlignment="1">
      <alignment vertical="center"/>
    </xf>
    <xf numFmtId="0" fontId="10" fillId="2" borderId="9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0" fillId="11" borderId="12" xfId="0" applyFont="1" applyFill="1" applyBorder="1" applyAlignment="1">
      <alignment horizontal="left" vertical="center"/>
    </xf>
    <xf numFmtId="0" fontId="10" fillId="5" borderId="12" xfId="0" applyFont="1" applyFill="1" applyBorder="1" applyAlignment="1">
      <alignment horizontal="left" vertical="center"/>
    </xf>
    <xf numFmtId="0" fontId="10" fillId="10" borderId="6" xfId="0" applyFont="1" applyFill="1" applyBorder="1" applyAlignment="1">
      <alignment horizontal="left" vertical="center"/>
    </xf>
    <xf numFmtId="0" fontId="10" fillId="8" borderId="6" xfId="0" applyFont="1" applyFill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10" fontId="5" fillId="7" borderId="21" xfId="0" applyNumberFormat="1" applyFont="1" applyFill="1" applyBorder="1" applyAlignment="1">
      <alignment horizontal="center" vertical="center"/>
    </xf>
    <xf numFmtId="10" fontId="5" fillId="7" borderId="22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left" vertical="center" wrapText="1"/>
    </xf>
    <xf numFmtId="4" fontId="5" fillId="7" borderId="8" xfId="0" applyNumberFormat="1" applyFont="1" applyFill="1" applyBorder="1" applyAlignment="1">
      <alignment horizontal="left" vertical="center" wrapText="1"/>
    </xf>
    <xf numFmtId="4" fontId="11" fillId="7" borderId="20" xfId="0" applyNumberFormat="1" applyFont="1" applyFill="1" applyBorder="1" applyAlignment="1">
      <alignment horizontal="left" vertical="center"/>
    </xf>
    <xf numFmtId="4" fontId="11" fillId="7" borderId="21" xfId="0" applyNumberFormat="1" applyFont="1" applyFill="1" applyBorder="1" applyAlignment="1">
      <alignment horizontal="left" vertical="center"/>
    </xf>
    <xf numFmtId="4" fontId="11" fillId="7" borderId="22" xfId="0" applyNumberFormat="1" applyFont="1" applyFill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66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37"/>
  <sheetViews>
    <sheetView tabSelected="1" zoomScale="90" zoomScaleNormal="90" workbookViewId="0">
      <pane ySplit="11" topLeftCell="A111" activePane="bottomLeft" state="frozen"/>
      <selection pane="bottomLeft" activeCell="M119" sqref="M119:N119"/>
    </sheetView>
  </sheetViews>
  <sheetFormatPr defaultRowHeight="15" x14ac:dyDescent="0.25"/>
  <cols>
    <col min="1" max="1" width="9.7109375" style="17" customWidth="1"/>
    <col min="2" max="2" width="58.7109375" style="17" customWidth="1"/>
    <col min="3" max="3" width="10.28515625" style="100" customWidth="1"/>
    <col min="4" max="4" width="11.5703125" style="17" customWidth="1"/>
    <col min="5" max="5" width="12.42578125" style="17" customWidth="1"/>
    <col min="6" max="6" width="17.5703125" style="103" customWidth="1"/>
    <col min="7" max="7" width="9.85546875" style="102" customWidth="1"/>
    <col min="8" max="8" width="58.85546875" style="90" customWidth="1"/>
    <col min="9" max="9" width="11.140625" style="186" customWidth="1"/>
    <col min="10" max="10" width="14.140625" style="90" customWidth="1"/>
    <col min="11" max="11" width="13.42578125" style="17" customWidth="1"/>
    <col min="12" max="12" width="17.140625" style="103" customWidth="1"/>
    <col min="13" max="13" width="25.85546875" style="103" customWidth="1"/>
    <col min="14" max="14" width="16.85546875" style="90" customWidth="1"/>
    <col min="15" max="16384" width="9.140625" style="17"/>
  </cols>
  <sheetData>
    <row r="1" spans="1:183" ht="24.75" customHeight="1" thickBot="1" x14ac:dyDescent="0.3">
      <c r="A1" s="450" t="s">
        <v>20</v>
      </c>
      <c r="B1" s="451"/>
      <c r="C1" s="451"/>
      <c r="D1" s="451"/>
      <c r="E1" s="451"/>
      <c r="F1" s="451"/>
      <c r="G1" s="452" t="s">
        <v>82</v>
      </c>
      <c r="H1" s="432"/>
      <c r="I1" s="432"/>
      <c r="J1" s="432"/>
      <c r="K1" s="432"/>
      <c r="L1" s="433"/>
      <c r="M1" s="432" t="s">
        <v>101</v>
      </c>
      <c r="N1" s="433"/>
    </row>
    <row r="2" spans="1:183" s="2" customFormat="1" ht="18.75" customHeight="1" x14ac:dyDescent="0.25">
      <c r="A2" s="447" t="s">
        <v>77</v>
      </c>
      <c r="B2" s="448"/>
      <c r="C2" s="448"/>
      <c r="D2" s="448"/>
      <c r="E2" s="448"/>
      <c r="F2" s="449"/>
      <c r="G2" s="429" t="s">
        <v>148</v>
      </c>
      <c r="H2" s="430"/>
      <c r="I2" s="430"/>
      <c r="J2" s="430"/>
      <c r="K2" s="430"/>
      <c r="L2" s="431"/>
      <c r="M2" s="3"/>
      <c r="N2" s="15"/>
    </row>
    <row r="3" spans="1:183" s="2" customFormat="1" ht="18" customHeight="1" x14ac:dyDescent="0.25">
      <c r="A3" s="453" t="s">
        <v>76</v>
      </c>
      <c r="B3" s="454"/>
      <c r="C3" s="115" t="s">
        <v>121</v>
      </c>
      <c r="D3" s="109"/>
      <c r="E3" s="109"/>
      <c r="F3" s="219"/>
      <c r="G3" s="422" t="s">
        <v>116</v>
      </c>
      <c r="H3" s="108"/>
      <c r="I3" s="180"/>
      <c r="J3" s="108"/>
      <c r="K3" s="109"/>
      <c r="L3" s="110"/>
      <c r="M3" s="3"/>
      <c r="N3" s="15"/>
    </row>
    <row r="4" spans="1:183" s="2" customFormat="1" ht="18" customHeight="1" x14ac:dyDescent="0.25">
      <c r="A4" s="443" t="s">
        <v>120</v>
      </c>
      <c r="B4" s="444"/>
      <c r="C4" s="14" t="s">
        <v>85</v>
      </c>
      <c r="D4" s="11"/>
      <c r="E4" s="11"/>
      <c r="F4" s="12"/>
      <c r="G4" s="423" t="s">
        <v>116</v>
      </c>
      <c r="H4" s="113"/>
      <c r="I4" s="182"/>
      <c r="J4" s="113"/>
      <c r="K4" s="11"/>
      <c r="L4" s="114"/>
      <c r="M4" s="3"/>
      <c r="N4" s="15"/>
    </row>
    <row r="5" spans="1:183" s="2" customFormat="1" ht="18" customHeight="1" x14ac:dyDescent="0.25">
      <c r="A5" s="443" t="s">
        <v>137</v>
      </c>
      <c r="B5" s="444"/>
      <c r="C5" s="13" t="s">
        <v>122</v>
      </c>
      <c r="D5" s="9"/>
      <c r="E5" s="9"/>
      <c r="F5" s="10"/>
      <c r="G5" s="424" t="s">
        <v>124</v>
      </c>
      <c r="H5" s="111"/>
      <c r="I5" s="181"/>
      <c r="J5" s="111"/>
      <c r="K5" s="9"/>
      <c r="L5" s="112"/>
      <c r="M5" s="3"/>
      <c r="N5" s="15"/>
    </row>
    <row r="6" spans="1:183" s="2" customFormat="1" ht="18" customHeight="1" x14ac:dyDescent="0.25">
      <c r="A6" s="443" t="s">
        <v>138</v>
      </c>
      <c r="B6" s="444"/>
      <c r="C6" s="327" t="s">
        <v>135</v>
      </c>
      <c r="D6" s="328"/>
      <c r="E6" s="328"/>
      <c r="F6" s="329"/>
      <c r="G6" s="425" t="s">
        <v>136</v>
      </c>
      <c r="H6" s="330"/>
      <c r="I6" s="331"/>
      <c r="J6" s="330"/>
      <c r="K6" s="328"/>
      <c r="L6" s="332"/>
      <c r="M6" s="3"/>
      <c r="N6" s="15"/>
    </row>
    <row r="7" spans="1:183" s="2" customFormat="1" ht="18" customHeight="1" x14ac:dyDescent="0.25">
      <c r="A7" s="443" t="s">
        <v>126</v>
      </c>
      <c r="B7" s="444"/>
      <c r="C7" s="231" t="s">
        <v>123</v>
      </c>
      <c r="D7" s="232"/>
      <c r="E7" s="232"/>
      <c r="F7" s="233"/>
      <c r="G7" s="426" t="s">
        <v>125</v>
      </c>
      <c r="H7" s="234"/>
      <c r="I7" s="235"/>
      <c r="J7" s="234"/>
      <c r="K7" s="232"/>
      <c r="L7" s="236"/>
      <c r="M7" s="3"/>
      <c r="N7" s="15"/>
    </row>
    <row r="8" spans="1:183" s="2" customFormat="1" ht="18" customHeight="1" thickBot="1" x14ac:dyDescent="0.3">
      <c r="A8" s="434" t="s">
        <v>102</v>
      </c>
      <c r="B8" s="435"/>
      <c r="C8" s="262" t="s">
        <v>105</v>
      </c>
      <c r="D8" s="263"/>
      <c r="E8" s="263"/>
      <c r="F8" s="264"/>
      <c r="G8" s="427" t="s">
        <v>116</v>
      </c>
      <c r="H8" s="265"/>
      <c r="I8" s="266"/>
      <c r="J8" s="265"/>
      <c r="K8" s="263"/>
      <c r="L8" s="267"/>
      <c r="M8" s="3"/>
      <c r="N8" s="15"/>
    </row>
    <row r="9" spans="1:183" s="2" customFormat="1" ht="18" customHeight="1" thickBot="1" x14ac:dyDescent="0.3">
      <c r="A9" s="445" t="s">
        <v>103</v>
      </c>
      <c r="B9" s="446"/>
      <c r="C9" s="246" t="s">
        <v>104</v>
      </c>
      <c r="D9" s="247"/>
      <c r="E9" s="247"/>
      <c r="F9" s="248"/>
      <c r="G9" s="428" t="s">
        <v>116</v>
      </c>
      <c r="H9" s="249"/>
      <c r="I9" s="250"/>
      <c r="J9" s="249"/>
      <c r="K9" s="247"/>
      <c r="L9" s="251"/>
      <c r="M9" s="3"/>
      <c r="N9" s="15"/>
    </row>
    <row r="10" spans="1:183" ht="11.25" customHeight="1" x14ac:dyDescent="0.25">
      <c r="A10" s="213"/>
      <c r="B10" s="18"/>
      <c r="C10" s="214"/>
      <c r="D10" s="18"/>
      <c r="E10" s="18"/>
      <c r="F10" s="215"/>
      <c r="G10" s="107"/>
      <c r="H10" s="24"/>
      <c r="I10" s="179"/>
      <c r="J10" s="24"/>
      <c r="K10" s="21"/>
      <c r="L10" s="170"/>
      <c r="M10" s="23"/>
      <c r="N10" s="19"/>
    </row>
    <row r="11" spans="1:183" s="8" customFormat="1" ht="30" x14ac:dyDescent="0.25">
      <c r="A11" s="4" t="s">
        <v>21</v>
      </c>
      <c r="B11" s="5" t="s">
        <v>22</v>
      </c>
      <c r="C11" s="5" t="s">
        <v>25</v>
      </c>
      <c r="D11" s="5" t="s">
        <v>23</v>
      </c>
      <c r="E11" s="5" t="s">
        <v>24</v>
      </c>
      <c r="F11" s="7" t="s">
        <v>81</v>
      </c>
      <c r="G11" s="5" t="s">
        <v>21</v>
      </c>
      <c r="H11" s="5" t="s">
        <v>22</v>
      </c>
      <c r="I11" s="5" t="s">
        <v>25</v>
      </c>
      <c r="J11" s="5" t="s">
        <v>23</v>
      </c>
      <c r="K11" s="5" t="s">
        <v>24</v>
      </c>
      <c r="L11" s="7" t="s">
        <v>81</v>
      </c>
      <c r="M11" s="6" t="s">
        <v>86</v>
      </c>
      <c r="N11" s="16" t="s">
        <v>84</v>
      </c>
    </row>
    <row r="12" spans="1:183" x14ac:dyDescent="0.25">
      <c r="A12" s="20"/>
      <c r="B12" s="21"/>
      <c r="C12" s="22"/>
      <c r="D12" s="21"/>
      <c r="E12" s="21"/>
      <c r="F12" s="170"/>
      <c r="G12" s="107"/>
      <c r="H12" s="24"/>
      <c r="I12" s="179"/>
      <c r="J12" s="24"/>
      <c r="K12" s="21"/>
      <c r="L12" s="170"/>
      <c r="M12" s="23"/>
      <c r="N12" s="19"/>
    </row>
    <row r="13" spans="1:183" s="33" customFormat="1" x14ac:dyDescent="0.25">
      <c r="A13" s="25" t="s">
        <v>0</v>
      </c>
      <c r="B13" s="26" t="s">
        <v>1</v>
      </c>
      <c r="C13" s="27"/>
      <c r="D13" s="28"/>
      <c r="E13" s="29"/>
      <c r="F13" s="173"/>
      <c r="G13" s="25" t="s">
        <v>0</v>
      </c>
      <c r="H13" s="26" t="s">
        <v>1</v>
      </c>
      <c r="I13" s="183"/>
      <c r="J13" s="30"/>
      <c r="K13" s="31"/>
      <c r="L13" s="32"/>
      <c r="M13" s="23"/>
      <c r="N13" s="32"/>
    </row>
    <row r="14" spans="1:183" s="39" customFormat="1" x14ac:dyDescent="0.25">
      <c r="A14" s="34"/>
      <c r="B14" s="35"/>
      <c r="C14" s="36"/>
      <c r="D14" s="37"/>
      <c r="E14" s="38"/>
      <c r="F14" s="174"/>
      <c r="G14" s="198"/>
      <c r="H14" s="30"/>
      <c r="I14" s="183"/>
      <c r="J14" s="30"/>
      <c r="K14" s="31"/>
      <c r="L14" s="32"/>
      <c r="M14" s="23"/>
      <c r="N14" s="32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</row>
    <row r="15" spans="1:183" s="39" customFormat="1" ht="30" x14ac:dyDescent="0.25">
      <c r="A15" s="34" t="s">
        <v>2</v>
      </c>
      <c r="B15" s="82" t="s">
        <v>54</v>
      </c>
      <c r="C15" s="27"/>
      <c r="D15" s="28"/>
      <c r="E15" s="29"/>
      <c r="F15" s="173"/>
      <c r="G15" s="199" t="s">
        <v>2</v>
      </c>
      <c r="H15" s="41" t="s">
        <v>54</v>
      </c>
      <c r="I15" s="42"/>
      <c r="J15" s="43"/>
      <c r="K15" s="44"/>
      <c r="L15" s="171"/>
      <c r="M15" s="23"/>
      <c r="N15" s="32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</row>
    <row r="16" spans="1:183" s="39" customFormat="1" x14ac:dyDescent="0.25">
      <c r="A16" s="148"/>
      <c r="B16" s="371"/>
      <c r="C16" s="372" t="s">
        <v>3</v>
      </c>
      <c r="D16" s="150">
        <v>1</v>
      </c>
      <c r="E16" s="121">
        <v>500</v>
      </c>
      <c r="F16" s="50">
        <f>D16*E16</f>
        <v>500</v>
      </c>
      <c r="G16" s="200"/>
      <c r="H16" s="46"/>
      <c r="I16" s="47" t="s">
        <v>3</v>
      </c>
      <c r="J16" s="48">
        <v>1</v>
      </c>
      <c r="K16" s="49">
        <v>500</v>
      </c>
      <c r="L16" s="147">
        <f>J16*K16</f>
        <v>500</v>
      </c>
      <c r="M16" s="116" t="s">
        <v>121</v>
      </c>
      <c r="N16" s="50">
        <f>IF(OR(M16="NOVA STAVKA",M16="ZAMJENSKA STAVKA",M16="IZMIJENJENA STAVKA"),L16,0)</f>
        <v>0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</row>
    <row r="17" spans="1:183" s="39" customFormat="1" x14ac:dyDescent="0.25">
      <c r="A17" s="373" t="s">
        <v>4</v>
      </c>
      <c r="B17" s="374" t="s">
        <v>55</v>
      </c>
      <c r="C17" s="375"/>
      <c r="D17" s="376"/>
      <c r="E17" s="377"/>
      <c r="F17" s="378"/>
      <c r="G17" s="201" t="s">
        <v>4</v>
      </c>
      <c r="H17" s="51" t="s">
        <v>55</v>
      </c>
      <c r="I17" s="52"/>
      <c r="J17" s="53"/>
      <c r="K17" s="54"/>
      <c r="L17" s="172"/>
      <c r="M17" s="23"/>
      <c r="N17" s="32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</row>
    <row r="18" spans="1:183" s="39" customFormat="1" x14ac:dyDescent="0.25">
      <c r="A18" s="148"/>
      <c r="B18" s="371"/>
      <c r="C18" s="379" t="s">
        <v>5</v>
      </c>
      <c r="D18" s="150">
        <v>80</v>
      </c>
      <c r="E18" s="121">
        <v>40</v>
      </c>
      <c r="F18" s="50">
        <f>D18*E18</f>
        <v>3200</v>
      </c>
      <c r="G18" s="200"/>
      <c r="H18" s="46"/>
      <c r="I18" s="55" t="s">
        <v>5</v>
      </c>
      <c r="J18" s="48">
        <v>80</v>
      </c>
      <c r="K18" s="49">
        <v>40</v>
      </c>
      <c r="L18" s="147">
        <f>J18*K18</f>
        <v>3200</v>
      </c>
      <c r="M18" s="116" t="s">
        <v>121</v>
      </c>
      <c r="N18" s="50">
        <f t="shared" ref="N18:N33" si="0">IF(OR(M18="NOVA STAVKA",M18="ZAMJENSKA STAVKA",M18="IZMIJENJENA STAVKA"),L18,0)</f>
        <v>0</v>
      </c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</row>
    <row r="19" spans="1:183" s="39" customFormat="1" x14ac:dyDescent="0.25">
      <c r="A19" s="34" t="s">
        <v>6</v>
      </c>
      <c r="B19" s="82" t="s">
        <v>56</v>
      </c>
      <c r="C19" s="380"/>
      <c r="D19" s="28"/>
      <c r="E19" s="65"/>
      <c r="F19" s="32"/>
      <c r="G19" s="199" t="s">
        <v>6</v>
      </c>
      <c r="H19" s="41" t="s">
        <v>56</v>
      </c>
      <c r="I19" s="56"/>
      <c r="J19" s="43"/>
      <c r="K19" s="57"/>
      <c r="L19" s="144"/>
      <c r="M19" s="23"/>
      <c r="N19" s="32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</row>
    <row r="20" spans="1:183" s="39" customFormat="1" ht="90" x14ac:dyDescent="0.25">
      <c r="A20" s="34"/>
      <c r="B20" s="82" t="s">
        <v>7</v>
      </c>
      <c r="C20" s="380"/>
      <c r="D20" s="28"/>
      <c r="E20" s="65"/>
      <c r="F20" s="32"/>
      <c r="G20" s="199"/>
      <c r="H20" s="41" t="s">
        <v>7</v>
      </c>
      <c r="I20" s="56"/>
      <c r="J20" s="43"/>
      <c r="K20" s="57"/>
      <c r="L20" s="144"/>
      <c r="M20" s="23"/>
      <c r="N20" s="32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</row>
    <row r="21" spans="1:183" s="39" customFormat="1" x14ac:dyDescent="0.25">
      <c r="A21" s="148"/>
      <c r="B21" s="371"/>
      <c r="C21" s="372" t="s">
        <v>8</v>
      </c>
      <c r="D21" s="150">
        <v>1</v>
      </c>
      <c r="E21" s="121">
        <v>8000</v>
      </c>
      <c r="F21" s="50">
        <f>D21*E21</f>
        <v>8000</v>
      </c>
      <c r="G21" s="200"/>
      <c r="H21" s="46"/>
      <c r="I21" s="47" t="s">
        <v>8</v>
      </c>
      <c r="J21" s="48">
        <v>1</v>
      </c>
      <c r="K21" s="49">
        <v>8000</v>
      </c>
      <c r="L21" s="147">
        <f>J21*K21</f>
        <v>8000</v>
      </c>
      <c r="M21" s="116" t="s">
        <v>121</v>
      </c>
      <c r="N21" s="50">
        <f t="shared" si="0"/>
        <v>0</v>
      </c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</row>
    <row r="22" spans="1:183" s="58" customFormat="1" ht="15.75" x14ac:dyDescent="0.25">
      <c r="A22" s="34" t="s">
        <v>9</v>
      </c>
      <c r="B22" s="82" t="s">
        <v>128</v>
      </c>
      <c r="C22" s="381"/>
      <c r="D22" s="382"/>
      <c r="E22" s="383"/>
      <c r="F22" s="384"/>
      <c r="G22" s="205" t="s">
        <v>9</v>
      </c>
      <c r="H22" s="117" t="s">
        <v>129</v>
      </c>
      <c r="I22" s="237"/>
      <c r="J22" s="238"/>
      <c r="K22" s="239"/>
      <c r="L22" s="240"/>
      <c r="M22" s="23"/>
      <c r="N22" s="32"/>
    </row>
    <row r="23" spans="1:183" s="58" customFormat="1" ht="75" x14ac:dyDescent="0.25">
      <c r="A23" s="385"/>
      <c r="B23" s="82" t="s">
        <v>10</v>
      </c>
      <c r="C23" s="381"/>
      <c r="D23" s="382"/>
      <c r="E23" s="383"/>
      <c r="F23" s="384"/>
      <c r="G23" s="241"/>
      <c r="H23" s="117" t="s">
        <v>127</v>
      </c>
      <c r="I23" s="237"/>
      <c r="J23" s="238"/>
      <c r="K23" s="239"/>
      <c r="L23" s="240"/>
      <c r="M23" s="23"/>
      <c r="N23" s="32"/>
    </row>
    <row r="24" spans="1:183" s="58" customFormat="1" ht="15.75" x14ac:dyDescent="0.25">
      <c r="A24" s="385"/>
      <c r="B24" s="82" t="s">
        <v>11</v>
      </c>
      <c r="C24" s="381"/>
      <c r="D24" s="382"/>
      <c r="E24" s="383"/>
      <c r="F24" s="384"/>
      <c r="G24" s="241"/>
      <c r="H24" s="117" t="s">
        <v>11</v>
      </c>
      <c r="I24" s="237"/>
      <c r="J24" s="238"/>
      <c r="K24" s="239"/>
      <c r="L24" s="240"/>
      <c r="M24" s="23"/>
      <c r="N24" s="32"/>
    </row>
    <row r="25" spans="1:183" s="58" customFormat="1" ht="15.75" x14ac:dyDescent="0.25">
      <c r="A25" s="386"/>
      <c r="B25" s="387"/>
      <c r="C25" s="372" t="s">
        <v>3</v>
      </c>
      <c r="D25" s="150">
        <v>10</v>
      </c>
      <c r="E25" s="121">
        <v>400</v>
      </c>
      <c r="F25" s="50">
        <f>D25*E25</f>
        <v>4000</v>
      </c>
      <c r="G25" s="245"/>
      <c r="H25" s="242"/>
      <c r="I25" s="243" t="s">
        <v>3</v>
      </c>
      <c r="J25" s="244">
        <v>15</v>
      </c>
      <c r="K25" s="120">
        <v>400</v>
      </c>
      <c r="L25" s="141">
        <f>J25*K25</f>
        <v>6000</v>
      </c>
      <c r="M25" s="116" t="s">
        <v>123</v>
      </c>
      <c r="N25" s="50">
        <f t="shared" si="0"/>
        <v>6000</v>
      </c>
    </row>
    <row r="26" spans="1:183" s="58" customFormat="1" ht="15.75" x14ac:dyDescent="0.25">
      <c r="A26" s="34" t="s">
        <v>12</v>
      </c>
      <c r="B26" s="82" t="s">
        <v>13</v>
      </c>
      <c r="C26" s="388"/>
      <c r="D26" s="28"/>
      <c r="E26" s="65"/>
      <c r="F26" s="32"/>
      <c r="G26" s="199" t="s">
        <v>12</v>
      </c>
      <c r="H26" s="41" t="s">
        <v>13</v>
      </c>
      <c r="I26" s="59"/>
      <c r="J26" s="43"/>
      <c r="K26" s="57"/>
      <c r="L26" s="144"/>
      <c r="M26" s="23"/>
      <c r="N26" s="32"/>
    </row>
    <row r="27" spans="1:183" s="39" customFormat="1" ht="45" x14ac:dyDescent="0.25">
      <c r="A27" s="34"/>
      <c r="B27" s="389" t="s">
        <v>14</v>
      </c>
      <c r="C27" s="27"/>
      <c r="D27" s="28"/>
      <c r="E27" s="65"/>
      <c r="F27" s="32"/>
      <c r="G27" s="199"/>
      <c r="H27" s="60" t="s">
        <v>14</v>
      </c>
      <c r="I27" s="42"/>
      <c r="J27" s="43"/>
      <c r="K27" s="57"/>
      <c r="L27" s="144"/>
      <c r="M27" s="23"/>
      <c r="N27" s="32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</row>
    <row r="28" spans="1:183" s="39" customFormat="1" ht="30" x14ac:dyDescent="0.25">
      <c r="A28" s="34"/>
      <c r="B28" s="322" t="s">
        <v>15</v>
      </c>
      <c r="C28" s="27"/>
      <c r="D28" s="28"/>
      <c r="E28" s="65"/>
      <c r="F28" s="32"/>
      <c r="G28" s="199"/>
      <c r="H28" s="61" t="s">
        <v>15</v>
      </c>
      <c r="I28" s="42"/>
      <c r="J28" s="43"/>
      <c r="K28" s="57"/>
      <c r="L28" s="144"/>
      <c r="M28" s="23"/>
      <c r="N28" s="32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</row>
    <row r="29" spans="1:183" s="39" customFormat="1" ht="30" x14ac:dyDescent="0.25">
      <c r="A29" s="34"/>
      <c r="B29" s="389" t="s">
        <v>16</v>
      </c>
      <c r="C29" s="27"/>
      <c r="D29" s="28"/>
      <c r="E29" s="65"/>
      <c r="F29" s="32"/>
      <c r="G29" s="199"/>
      <c r="H29" s="60" t="s">
        <v>16</v>
      </c>
      <c r="I29" s="42"/>
      <c r="J29" s="43"/>
      <c r="K29" s="57"/>
      <c r="L29" s="144"/>
      <c r="M29" s="23"/>
      <c r="N29" s="32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</row>
    <row r="30" spans="1:183" s="39" customFormat="1" x14ac:dyDescent="0.25">
      <c r="A30" s="34"/>
      <c r="B30" s="82" t="s">
        <v>17</v>
      </c>
      <c r="C30" s="27"/>
      <c r="D30" s="28"/>
      <c r="E30" s="65"/>
      <c r="F30" s="32"/>
      <c r="G30" s="199"/>
      <c r="H30" s="41" t="s">
        <v>17</v>
      </c>
      <c r="I30" s="42"/>
      <c r="J30" s="43"/>
      <c r="K30" s="57"/>
      <c r="L30" s="144"/>
      <c r="M30" s="23"/>
      <c r="N30" s="32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</row>
    <row r="31" spans="1:183" s="39" customFormat="1" ht="21" customHeight="1" x14ac:dyDescent="0.25">
      <c r="A31" s="148"/>
      <c r="B31" s="390"/>
      <c r="C31" s="372" t="s">
        <v>18</v>
      </c>
      <c r="D31" s="150">
        <v>300</v>
      </c>
      <c r="E31" s="121">
        <v>20</v>
      </c>
      <c r="F31" s="50">
        <f>D31*E31</f>
        <v>6000</v>
      </c>
      <c r="G31" s="200"/>
      <c r="H31" s="62"/>
      <c r="I31" s="47" t="s">
        <v>18</v>
      </c>
      <c r="J31" s="48">
        <v>300</v>
      </c>
      <c r="K31" s="49">
        <v>20</v>
      </c>
      <c r="L31" s="147">
        <f>J31*K31</f>
        <v>6000</v>
      </c>
      <c r="M31" s="116" t="s">
        <v>121</v>
      </c>
      <c r="N31" s="50">
        <f t="shared" si="0"/>
        <v>0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</row>
    <row r="32" spans="1:183" s="39" customFormat="1" ht="20.25" customHeight="1" x14ac:dyDescent="0.25">
      <c r="A32" s="34"/>
      <c r="B32" s="89"/>
      <c r="C32" s="84"/>
      <c r="D32" s="28"/>
      <c r="E32" s="77"/>
      <c r="F32" s="154"/>
      <c r="G32" s="220" t="s">
        <v>87</v>
      </c>
      <c r="H32" s="221" t="s">
        <v>114</v>
      </c>
      <c r="I32" s="190"/>
      <c r="J32" s="87"/>
      <c r="K32" s="189"/>
      <c r="L32" s="177"/>
      <c r="M32" s="23"/>
      <c r="N32" s="32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</row>
    <row r="33" spans="1:183" s="39" customFormat="1" ht="20.25" customHeight="1" x14ac:dyDescent="0.25">
      <c r="A33" s="148"/>
      <c r="B33" s="153"/>
      <c r="C33" s="149"/>
      <c r="D33" s="150"/>
      <c r="E33" s="121"/>
      <c r="F33" s="155"/>
      <c r="G33" s="222"/>
      <c r="H33" s="191"/>
      <c r="I33" s="187" t="s">
        <v>8</v>
      </c>
      <c r="J33" s="163">
        <v>1</v>
      </c>
      <c r="K33" s="164">
        <v>50000</v>
      </c>
      <c r="L33" s="188">
        <f>J33*K33</f>
        <v>50000</v>
      </c>
      <c r="M33" s="116" t="s">
        <v>122</v>
      </c>
      <c r="N33" s="50">
        <f t="shared" si="0"/>
        <v>50000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</row>
    <row r="34" spans="1:183" s="39" customFormat="1" x14ac:dyDescent="0.25">
      <c r="A34" s="63"/>
      <c r="B34" s="35"/>
      <c r="C34" s="64"/>
      <c r="D34" s="28"/>
      <c r="E34" s="65"/>
      <c r="F34" s="32"/>
      <c r="G34" s="202"/>
      <c r="H34" s="35"/>
      <c r="I34" s="64"/>
      <c r="J34" s="28"/>
      <c r="K34" s="65"/>
      <c r="L34" s="32"/>
      <c r="M34" s="23"/>
      <c r="N34" s="32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</row>
    <row r="35" spans="1:183" s="72" customFormat="1" ht="22.5" customHeight="1" x14ac:dyDescent="0.25">
      <c r="A35" s="66"/>
      <c r="B35" s="67" t="s">
        <v>19</v>
      </c>
      <c r="C35" s="68"/>
      <c r="D35" s="69"/>
      <c r="E35" s="70"/>
      <c r="F35" s="104">
        <f>SUM(F15:F33)</f>
        <v>21700</v>
      </c>
      <c r="G35" s="203"/>
      <c r="H35" s="67" t="s">
        <v>19</v>
      </c>
      <c r="I35" s="68"/>
      <c r="J35" s="69"/>
      <c r="K35" s="70"/>
      <c r="L35" s="104">
        <f>SUM(L15:L33)</f>
        <v>73700</v>
      </c>
      <c r="M35" s="165"/>
      <c r="N35" s="104">
        <f>SUM(N15:N33)</f>
        <v>56000</v>
      </c>
    </row>
    <row r="36" spans="1:183" x14ac:dyDescent="0.25">
      <c r="A36" s="20"/>
      <c r="B36" s="21"/>
      <c r="C36" s="22"/>
      <c r="D36" s="21"/>
      <c r="E36" s="21"/>
      <c r="F36" s="170"/>
      <c r="G36" s="21"/>
      <c r="H36" s="21"/>
      <c r="I36" s="22"/>
      <c r="J36" s="21"/>
      <c r="K36" s="21"/>
      <c r="L36" s="170"/>
      <c r="M36" s="23"/>
      <c r="N36" s="32"/>
    </row>
    <row r="37" spans="1:183" s="33" customFormat="1" x14ac:dyDescent="0.25">
      <c r="A37" s="25" t="s">
        <v>26</v>
      </c>
      <c r="B37" s="26" t="s">
        <v>27</v>
      </c>
      <c r="C37" s="27"/>
      <c r="D37" s="28"/>
      <c r="E37" s="29"/>
      <c r="F37" s="173"/>
      <c r="G37" s="204" t="s">
        <v>26</v>
      </c>
      <c r="H37" s="26" t="s">
        <v>27</v>
      </c>
      <c r="I37" s="27"/>
      <c r="J37" s="28"/>
      <c r="K37" s="29"/>
      <c r="L37" s="173"/>
      <c r="M37" s="23"/>
      <c r="N37" s="32"/>
    </row>
    <row r="38" spans="1:183" x14ac:dyDescent="0.25">
      <c r="A38" s="20"/>
      <c r="B38" s="21"/>
      <c r="C38" s="22"/>
      <c r="D38" s="21"/>
      <c r="E38" s="21"/>
      <c r="F38" s="170"/>
      <c r="G38" s="21"/>
      <c r="H38" s="21"/>
      <c r="I38" s="22"/>
      <c r="J38" s="21"/>
      <c r="K38" s="21"/>
      <c r="L38" s="170"/>
      <c r="M38" s="23"/>
      <c r="N38" s="32"/>
    </row>
    <row r="39" spans="1:183" s="33" customFormat="1" x14ac:dyDescent="0.25">
      <c r="A39" s="25" t="s">
        <v>107</v>
      </c>
      <c r="B39" s="26" t="s">
        <v>28</v>
      </c>
      <c r="C39" s="27"/>
      <c r="D39" s="28"/>
      <c r="E39" s="29"/>
      <c r="F39" s="173"/>
      <c r="G39" s="204" t="s">
        <v>108</v>
      </c>
      <c r="H39" s="26" t="s">
        <v>28</v>
      </c>
      <c r="I39" s="27"/>
      <c r="J39" s="28"/>
      <c r="K39" s="29"/>
      <c r="L39" s="173"/>
      <c r="M39" s="23"/>
      <c r="N39" s="32"/>
    </row>
    <row r="40" spans="1:183" s="39" customFormat="1" x14ac:dyDescent="0.25">
      <c r="A40" s="63"/>
      <c r="B40" s="73"/>
      <c r="C40" s="36"/>
      <c r="D40" s="37"/>
      <c r="E40" s="74"/>
      <c r="F40" s="174"/>
      <c r="G40" s="202"/>
      <c r="H40" s="73"/>
      <c r="I40" s="36"/>
      <c r="J40" s="37"/>
      <c r="K40" s="74"/>
      <c r="L40" s="174"/>
      <c r="M40" s="23"/>
      <c r="N40" s="32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</row>
    <row r="41" spans="1:183" s="39" customFormat="1" x14ac:dyDescent="0.25">
      <c r="A41" s="34" t="s">
        <v>51</v>
      </c>
      <c r="B41" s="322" t="s">
        <v>146</v>
      </c>
      <c r="C41" s="380"/>
      <c r="D41" s="80"/>
      <c r="E41" s="81"/>
      <c r="F41" s="175"/>
      <c r="G41" s="205" t="s">
        <v>51</v>
      </c>
      <c r="H41" s="299" t="s">
        <v>147</v>
      </c>
      <c r="I41" s="118"/>
      <c r="J41" s="364"/>
      <c r="K41" s="365"/>
      <c r="L41" s="366"/>
      <c r="M41" s="23"/>
      <c r="N41" s="32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</row>
    <row r="42" spans="1:183" s="39" customFormat="1" ht="60" x14ac:dyDescent="0.25">
      <c r="A42" s="34"/>
      <c r="B42" s="322" t="s">
        <v>30</v>
      </c>
      <c r="C42" s="380"/>
      <c r="D42" s="28"/>
      <c r="E42" s="77"/>
      <c r="F42" s="173"/>
      <c r="G42" s="205"/>
      <c r="H42" s="299" t="s">
        <v>30</v>
      </c>
      <c r="I42" s="118"/>
      <c r="J42" s="281"/>
      <c r="K42" s="367"/>
      <c r="L42" s="368"/>
      <c r="M42" s="23"/>
      <c r="N42" s="32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</row>
    <row r="43" spans="1:183" s="39" customFormat="1" ht="60" x14ac:dyDescent="0.25">
      <c r="A43" s="34"/>
      <c r="B43" s="322" t="s">
        <v>31</v>
      </c>
      <c r="C43" s="380"/>
      <c r="D43" s="28"/>
      <c r="E43" s="77"/>
      <c r="F43" s="173"/>
      <c r="G43" s="205"/>
      <c r="H43" s="299" t="s">
        <v>31</v>
      </c>
      <c r="I43" s="118"/>
      <c r="J43" s="281"/>
      <c r="K43" s="367"/>
      <c r="L43" s="368"/>
      <c r="M43" s="23"/>
      <c r="N43" s="32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</row>
    <row r="44" spans="1:183" s="39" customFormat="1" ht="30" x14ac:dyDescent="0.25">
      <c r="A44" s="34"/>
      <c r="B44" s="322" t="s">
        <v>32</v>
      </c>
      <c r="C44" s="380"/>
      <c r="D44" s="28"/>
      <c r="E44" s="77"/>
      <c r="F44" s="32"/>
      <c r="G44" s="205"/>
      <c r="H44" s="299" t="s">
        <v>32</v>
      </c>
      <c r="I44" s="118"/>
      <c r="J44" s="281"/>
      <c r="K44" s="367"/>
      <c r="L44" s="140"/>
      <c r="M44" s="23"/>
      <c r="N44" s="32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</row>
    <row r="45" spans="1:183" s="39" customFormat="1" x14ac:dyDescent="0.25">
      <c r="A45" s="391"/>
      <c r="B45" s="153"/>
      <c r="C45" s="379" t="s">
        <v>33</v>
      </c>
      <c r="D45" s="150">
        <v>300</v>
      </c>
      <c r="E45" s="121">
        <v>60</v>
      </c>
      <c r="F45" s="50">
        <f>D45*E45</f>
        <v>18000</v>
      </c>
      <c r="G45" s="370"/>
      <c r="H45" s="369"/>
      <c r="I45" s="119" t="s">
        <v>33</v>
      </c>
      <c r="J45" s="244">
        <v>300</v>
      </c>
      <c r="K45" s="120">
        <v>60</v>
      </c>
      <c r="L45" s="141">
        <f>J45*K45</f>
        <v>18000</v>
      </c>
      <c r="M45" s="116" t="s">
        <v>123</v>
      </c>
      <c r="N45" s="50">
        <f t="shared" ref="N45:N61" si="1">IF(OR(M45="NOVA STAVKA",M45="ZAMJENSKA STAVKA",M45="IZMIJENJENA STAVKA"),L45,0)</f>
        <v>18000</v>
      </c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</row>
    <row r="46" spans="1:183" s="39" customFormat="1" ht="30" x14ac:dyDescent="0.25">
      <c r="A46" s="34" t="s">
        <v>52</v>
      </c>
      <c r="B46" s="82" t="s">
        <v>35</v>
      </c>
      <c r="C46" s="380"/>
      <c r="D46" s="392"/>
      <c r="E46" s="65"/>
      <c r="F46" s="32"/>
      <c r="G46" s="273" t="s">
        <v>52</v>
      </c>
      <c r="H46" s="268" t="s">
        <v>35</v>
      </c>
      <c r="I46" s="269"/>
      <c r="J46" s="270"/>
      <c r="K46" s="271"/>
      <c r="L46" s="272"/>
      <c r="M46" s="23"/>
      <c r="N46" s="32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</row>
    <row r="47" spans="1:183" s="39" customFormat="1" ht="30" x14ac:dyDescent="0.25">
      <c r="A47" s="393"/>
      <c r="B47" s="82" t="s">
        <v>36</v>
      </c>
      <c r="C47" s="380"/>
      <c r="D47" s="392"/>
      <c r="E47" s="65"/>
      <c r="F47" s="32"/>
      <c r="G47" s="274"/>
      <c r="H47" s="268" t="s">
        <v>36</v>
      </c>
      <c r="I47" s="269"/>
      <c r="J47" s="270"/>
      <c r="K47" s="271"/>
      <c r="L47" s="272"/>
      <c r="M47" s="23"/>
      <c r="N47" s="32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</row>
    <row r="48" spans="1:183" s="39" customFormat="1" x14ac:dyDescent="0.25">
      <c r="A48" s="394"/>
      <c r="B48" s="395"/>
      <c r="C48" s="379" t="s">
        <v>33</v>
      </c>
      <c r="D48" s="396">
        <v>80</v>
      </c>
      <c r="E48" s="121">
        <v>50</v>
      </c>
      <c r="F48" s="50">
        <f>D48*E48</f>
        <v>4000</v>
      </c>
      <c r="G48" s="280"/>
      <c r="H48" s="275"/>
      <c r="I48" s="276" t="s">
        <v>33</v>
      </c>
      <c r="J48" s="277">
        <v>60</v>
      </c>
      <c r="K48" s="278">
        <v>50</v>
      </c>
      <c r="L48" s="279">
        <f>J48*K48</f>
        <v>3000</v>
      </c>
      <c r="M48" s="116" t="s">
        <v>105</v>
      </c>
      <c r="N48" s="50">
        <f t="shared" si="1"/>
        <v>0</v>
      </c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</row>
    <row r="49" spans="1:257" s="39" customFormat="1" x14ac:dyDescent="0.25">
      <c r="A49" s="34" t="s">
        <v>53</v>
      </c>
      <c r="B49" s="389" t="s">
        <v>38</v>
      </c>
      <c r="C49" s="380"/>
      <c r="D49" s="28"/>
      <c r="E49" s="65"/>
      <c r="F49" s="32"/>
      <c r="G49" s="199" t="s">
        <v>53</v>
      </c>
      <c r="H49" s="60" t="s">
        <v>38</v>
      </c>
      <c r="I49" s="56"/>
      <c r="J49" s="43"/>
      <c r="K49" s="57"/>
      <c r="L49" s="144"/>
      <c r="M49" s="23"/>
      <c r="N49" s="32">
        <f t="shared" si="1"/>
        <v>0</v>
      </c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</row>
    <row r="50" spans="1:257" s="39" customFormat="1" ht="45" x14ac:dyDescent="0.25">
      <c r="A50" s="25"/>
      <c r="B50" s="322" t="s">
        <v>39</v>
      </c>
      <c r="C50" s="380"/>
      <c r="D50" s="28"/>
      <c r="E50" s="65"/>
      <c r="F50" s="32"/>
      <c r="G50" s="206"/>
      <c r="H50" s="61" t="s">
        <v>39</v>
      </c>
      <c r="I50" s="56"/>
      <c r="J50" s="43"/>
      <c r="K50" s="57"/>
      <c r="L50" s="144"/>
      <c r="M50" s="23"/>
      <c r="N50" s="32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</row>
    <row r="51" spans="1:257" s="39" customFormat="1" ht="75" x14ac:dyDescent="0.25">
      <c r="A51" s="25"/>
      <c r="B51" s="322" t="s">
        <v>40</v>
      </c>
      <c r="C51" s="380"/>
      <c r="D51" s="28"/>
      <c r="E51" s="65"/>
      <c r="F51" s="32"/>
      <c r="G51" s="206"/>
      <c r="H51" s="61" t="s">
        <v>40</v>
      </c>
      <c r="I51" s="56"/>
      <c r="J51" s="43"/>
      <c r="K51" s="57"/>
      <c r="L51" s="144"/>
      <c r="M51" s="23"/>
      <c r="N51" s="32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</row>
    <row r="52" spans="1:257" s="39" customFormat="1" x14ac:dyDescent="0.25">
      <c r="A52" s="25"/>
      <c r="B52" s="85" t="s">
        <v>41</v>
      </c>
      <c r="C52" s="380"/>
      <c r="D52" s="28"/>
      <c r="E52" s="65"/>
      <c r="F52" s="32"/>
      <c r="G52" s="206"/>
      <c r="H52" s="122" t="s">
        <v>41</v>
      </c>
      <c r="I52" s="56"/>
      <c r="J52" s="43"/>
      <c r="K52" s="57"/>
      <c r="L52" s="144"/>
      <c r="M52" s="23"/>
      <c r="N52" s="32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</row>
    <row r="53" spans="1:257" s="39" customFormat="1" ht="45" x14ac:dyDescent="0.25">
      <c r="A53" s="25"/>
      <c r="B53" s="322" t="s">
        <v>42</v>
      </c>
      <c r="C53" s="380"/>
      <c r="D53" s="28"/>
      <c r="E53" s="65"/>
      <c r="F53" s="32"/>
      <c r="G53" s="206"/>
      <c r="H53" s="61" t="s">
        <v>42</v>
      </c>
      <c r="I53" s="56"/>
      <c r="J53" s="43"/>
      <c r="K53" s="57"/>
      <c r="L53" s="144"/>
      <c r="M53" s="23"/>
      <c r="N53" s="32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</row>
    <row r="54" spans="1:257" s="39" customFormat="1" ht="30" x14ac:dyDescent="0.25">
      <c r="A54" s="25"/>
      <c r="B54" s="322" t="s">
        <v>43</v>
      </c>
      <c r="C54" s="380"/>
      <c r="D54" s="28"/>
      <c r="E54" s="65"/>
      <c r="F54" s="32"/>
      <c r="G54" s="206"/>
      <c r="H54" s="61" t="s">
        <v>43</v>
      </c>
      <c r="I54" s="56"/>
      <c r="J54" s="43"/>
      <c r="K54" s="57"/>
      <c r="L54" s="144"/>
      <c r="M54" s="23"/>
      <c r="N54" s="32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</row>
    <row r="55" spans="1:257" s="39" customFormat="1" ht="18" customHeight="1" x14ac:dyDescent="0.25">
      <c r="A55" s="391"/>
      <c r="B55" s="153"/>
      <c r="C55" s="379" t="s">
        <v>33</v>
      </c>
      <c r="D55" s="150">
        <v>100</v>
      </c>
      <c r="E55" s="121">
        <v>200</v>
      </c>
      <c r="F55" s="50">
        <f>D55*E55</f>
        <v>20000</v>
      </c>
      <c r="G55" s="207"/>
      <c r="H55" s="123"/>
      <c r="I55" s="55" t="s">
        <v>33</v>
      </c>
      <c r="J55" s="48">
        <v>100</v>
      </c>
      <c r="K55" s="49">
        <v>200</v>
      </c>
      <c r="L55" s="147">
        <f>J55*K55</f>
        <v>20000</v>
      </c>
      <c r="M55" s="116" t="s">
        <v>121</v>
      </c>
      <c r="N55" s="50">
        <f t="shared" si="1"/>
        <v>0</v>
      </c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</row>
    <row r="56" spans="1:257" s="75" customFormat="1" ht="30" x14ac:dyDescent="0.25">
      <c r="A56" s="393" t="s">
        <v>57</v>
      </c>
      <c r="B56" s="82" t="s">
        <v>46</v>
      </c>
      <c r="C56" s="380"/>
      <c r="D56" s="392"/>
      <c r="E56" s="65"/>
      <c r="F56" s="32"/>
      <c r="G56" s="208" t="s">
        <v>57</v>
      </c>
      <c r="H56" s="41" t="s">
        <v>46</v>
      </c>
      <c r="I56" s="56"/>
      <c r="J56" s="143"/>
      <c r="K56" s="57"/>
      <c r="L56" s="144"/>
      <c r="M56" s="166"/>
      <c r="N56" s="32"/>
      <c r="IW56" s="39"/>
    </row>
    <row r="57" spans="1:257" s="75" customFormat="1" ht="19.5" customHeight="1" x14ac:dyDescent="0.25">
      <c r="A57" s="394"/>
      <c r="B57" s="395"/>
      <c r="C57" s="379" t="s">
        <v>33</v>
      </c>
      <c r="D57" s="396">
        <v>50</v>
      </c>
      <c r="E57" s="121">
        <v>50</v>
      </c>
      <c r="F57" s="50">
        <f>D57*E57</f>
        <v>2500</v>
      </c>
      <c r="G57" s="209"/>
      <c r="H57" s="145"/>
      <c r="I57" s="55" t="s">
        <v>33</v>
      </c>
      <c r="J57" s="146">
        <v>50</v>
      </c>
      <c r="K57" s="49">
        <v>50</v>
      </c>
      <c r="L57" s="147">
        <f>J57*K57</f>
        <v>2500</v>
      </c>
      <c r="M57" s="167" t="s">
        <v>121</v>
      </c>
      <c r="N57" s="50">
        <f t="shared" si="1"/>
        <v>0</v>
      </c>
      <c r="IW57" s="39"/>
    </row>
    <row r="58" spans="1:257" s="75" customFormat="1" x14ac:dyDescent="0.25">
      <c r="A58" s="393" t="s">
        <v>58</v>
      </c>
      <c r="B58" s="82" t="s">
        <v>59</v>
      </c>
      <c r="C58" s="27"/>
      <c r="D58" s="392"/>
      <c r="E58" s="65"/>
      <c r="F58" s="32"/>
      <c r="G58" s="311" t="s">
        <v>58</v>
      </c>
      <c r="H58" s="306" t="s">
        <v>59</v>
      </c>
      <c r="I58" s="307"/>
      <c r="J58" s="308"/>
      <c r="K58" s="309"/>
      <c r="L58" s="310"/>
      <c r="M58" s="166"/>
      <c r="N58" s="32"/>
      <c r="IW58" s="39"/>
    </row>
    <row r="59" spans="1:257" s="75" customFormat="1" ht="45" x14ac:dyDescent="0.25">
      <c r="A59" s="393"/>
      <c r="B59" s="82" t="s">
        <v>48</v>
      </c>
      <c r="C59" s="27"/>
      <c r="D59" s="392"/>
      <c r="E59" s="65"/>
      <c r="F59" s="32"/>
      <c r="G59" s="311"/>
      <c r="H59" s="306" t="s">
        <v>48</v>
      </c>
      <c r="I59" s="307"/>
      <c r="J59" s="308"/>
      <c r="K59" s="309"/>
      <c r="L59" s="310"/>
      <c r="M59" s="166"/>
      <c r="N59" s="32"/>
      <c r="IW59" s="39"/>
    </row>
    <row r="60" spans="1:257" s="75" customFormat="1" x14ac:dyDescent="0.25">
      <c r="A60" s="393"/>
      <c r="B60" s="82" t="s">
        <v>49</v>
      </c>
      <c r="C60" s="27"/>
      <c r="D60" s="392"/>
      <c r="E60" s="65"/>
      <c r="F60" s="32"/>
      <c r="G60" s="311"/>
      <c r="H60" s="306" t="s">
        <v>49</v>
      </c>
      <c r="I60" s="307"/>
      <c r="J60" s="308"/>
      <c r="K60" s="309"/>
      <c r="L60" s="310"/>
      <c r="M60" s="166"/>
      <c r="N60" s="32"/>
      <c r="IW60" s="39"/>
    </row>
    <row r="61" spans="1:257" s="75" customFormat="1" ht="21.75" customHeight="1" x14ac:dyDescent="0.25">
      <c r="A61" s="394"/>
      <c r="B61" s="397"/>
      <c r="C61" s="372" t="s">
        <v>33</v>
      </c>
      <c r="D61" s="396">
        <v>780</v>
      </c>
      <c r="E61" s="121">
        <v>90</v>
      </c>
      <c r="F61" s="50">
        <f>D61*E61</f>
        <v>70200</v>
      </c>
      <c r="G61" s="317"/>
      <c r="H61" s="312"/>
      <c r="I61" s="313" t="s">
        <v>33</v>
      </c>
      <c r="J61" s="314">
        <v>900</v>
      </c>
      <c r="K61" s="315">
        <v>90</v>
      </c>
      <c r="L61" s="316">
        <f>J61*K61</f>
        <v>81000</v>
      </c>
      <c r="M61" s="167" t="s">
        <v>104</v>
      </c>
      <c r="N61" s="50">
        <f t="shared" si="1"/>
        <v>0</v>
      </c>
      <c r="IW61" s="39"/>
    </row>
    <row r="62" spans="1:257" s="39" customFormat="1" x14ac:dyDescent="0.25">
      <c r="A62" s="63"/>
      <c r="B62" s="76"/>
      <c r="C62" s="64"/>
      <c r="D62" s="37"/>
      <c r="E62" s="74"/>
      <c r="F62" s="19"/>
      <c r="G62" s="202"/>
      <c r="H62" s="76"/>
      <c r="I62" s="64"/>
      <c r="J62" s="37"/>
      <c r="K62" s="74"/>
      <c r="L62" s="19"/>
      <c r="M62" s="23"/>
      <c r="N62" s="32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</row>
    <row r="63" spans="1:257" s="72" customFormat="1" ht="22.5" customHeight="1" x14ac:dyDescent="0.25">
      <c r="A63" s="66"/>
      <c r="B63" s="67" t="s">
        <v>50</v>
      </c>
      <c r="C63" s="68"/>
      <c r="D63" s="69"/>
      <c r="E63" s="70"/>
      <c r="F63" s="104">
        <f>SUM(F41:F61)</f>
        <v>114700</v>
      </c>
      <c r="G63" s="203"/>
      <c r="H63" s="67" t="s">
        <v>50</v>
      </c>
      <c r="I63" s="68"/>
      <c r="J63" s="69"/>
      <c r="K63" s="70"/>
      <c r="L63" s="104">
        <f>SUM(L41:L61)</f>
        <v>124500</v>
      </c>
      <c r="M63" s="165"/>
      <c r="N63" s="104">
        <f>SUM(N41:N61)</f>
        <v>18000</v>
      </c>
    </row>
    <row r="64" spans="1:257" x14ac:dyDescent="0.25">
      <c r="A64" s="20"/>
      <c r="B64" s="21"/>
      <c r="C64" s="22"/>
      <c r="D64" s="21"/>
      <c r="E64" s="21"/>
      <c r="F64" s="170"/>
      <c r="G64" s="21"/>
      <c r="H64" s="21"/>
      <c r="I64" s="22"/>
      <c r="J64" s="21"/>
      <c r="K64" s="21"/>
      <c r="L64" s="170"/>
      <c r="M64" s="23"/>
      <c r="N64" s="32"/>
    </row>
    <row r="65" spans="1:257" s="33" customFormat="1" x14ac:dyDescent="0.25">
      <c r="A65" s="25" t="s">
        <v>109</v>
      </c>
      <c r="B65" s="26" t="s">
        <v>74</v>
      </c>
      <c r="C65" s="79"/>
      <c r="D65" s="80"/>
      <c r="E65" s="81"/>
      <c r="F65" s="175"/>
      <c r="G65" s="25" t="s">
        <v>109</v>
      </c>
      <c r="H65" s="26" t="s">
        <v>74</v>
      </c>
      <c r="I65" s="184"/>
      <c r="J65" s="80"/>
      <c r="K65" s="81"/>
      <c r="L65" s="175"/>
      <c r="M65" s="23"/>
      <c r="N65" s="32"/>
    </row>
    <row r="66" spans="1:257" s="39" customFormat="1" x14ac:dyDescent="0.25">
      <c r="A66" s="34"/>
      <c r="B66" s="82"/>
      <c r="C66" s="83"/>
      <c r="D66" s="28"/>
      <c r="E66" s="29"/>
      <c r="F66" s="154"/>
      <c r="G66" s="210"/>
      <c r="H66" s="82"/>
      <c r="I66" s="27"/>
      <c r="J66" s="28"/>
      <c r="K66" s="29"/>
      <c r="L66" s="154"/>
      <c r="M66" s="23"/>
      <c r="N66" s="32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</row>
    <row r="67" spans="1:257" s="39" customFormat="1" ht="45" x14ac:dyDescent="0.25">
      <c r="A67" s="34" t="s">
        <v>29</v>
      </c>
      <c r="B67" s="82" t="s">
        <v>88</v>
      </c>
      <c r="C67" s="83"/>
      <c r="D67" s="28"/>
      <c r="E67" s="29"/>
      <c r="F67" s="154"/>
      <c r="G67" s="40" t="s">
        <v>29</v>
      </c>
      <c r="H67" s="41" t="s">
        <v>88</v>
      </c>
      <c r="I67" s="289"/>
      <c r="J67" s="43"/>
      <c r="K67" s="44"/>
      <c r="L67" s="157"/>
      <c r="M67" s="166"/>
      <c r="N67" s="32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</row>
    <row r="68" spans="1:257" s="39" customFormat="1" ht="22.5" customHeight="1" x14ac:dyDescent="0.25">
      <c r="A68" s="148"/>
      <c r="B68" s="326" t="s">
        <v>60</v>
      </c>
      <c r="C68" s="149" t="s">
        <v>18</v>
      </c>
      <c r="D68" s="150">
        <v>500</v>
      </c>
      <c r="E68" s="121">
        <v>100</v>
      </c>
      <c r="F68" s="50">
        <f>D68*E68</f>
        <v>50000</v>
      </c>
      <c r="G68" s="45"/>
      <c r="H68" s="151" t="s">
        <v>60</v>
      </c>
      <c r="I68" s="152" t="s">
        <v>18</v>
      </c>
      <c r="J68" s="48">
        <v>500</v>
      </c>
      <c r="K68" s="49">
        <v>100</v>
      </c>
      <c r="L68" s="147">
        <f>J68*K68</f>
        <v>50000</v>
      </c>
      <c r="M68" s="167" t="s">
        <v>121</v>
      </c>
      <c r="N68" s="50">
        <f t="shared" ref="N68:N102" si="2">IF(OR(M68="NOVA STAVKA",M68="ZAMJENSKA STAVKA",M68="IZMIJENJENA STAVKA"),L68,0)</f>
        <v>0</v>
      </c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</row>
    <row r="69" spans="1:257" s="39" customFormat="1" ht="22.5" customHeight="1" x14ac:dyDescent="0.25">
      <c r="A69" s="398"/>
      <c r="B69" s="399" t="s">
        <v>61</v>
      </c>
      <c r="C69" s="400" t="s">
        <v>18</v>
      </c>
      <c r="D69" s="401">
        <v>500</v>
      </c>
      <c r="E69" s="402">
        <v>50</v>
      </c>
      <c r="F69" s="162">
        <f>D69*E69</f>
        <v>25000</v>
      </c>
      <c r="G69" s="290"/>
      <c r="H69" s="291" t="s">
        <v>61</v>
      </c>
      <c r="I69" s="292" t="s">
        <v>18</v>
      </c>
      <c r="J69" s="293">
        <v>500</v>
      </c>
      <c r="K69" s="294">
        <v>50</v>
      </c>
      <c r="L69" s="295">
        <f>J69*K69</f>
        <v>25000</v>
      </c>
      <c r="M69" s="168" t="s">
        <v>121</v>
      </c>
      <c r="N69" s="162">
        <f t="shared" si="2"/>
        <v>0</v>
      </c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</row>
    <row r="70" spans="1:257" s="39" customFormat="1" ht="105" x14ac:dyDescent="0.25">
      <c r="A70" s="34" t="s">
        <v>34</v>
      </c>
      <c r="B70" s="322" t="s">
        <v>89</v>
      </c>
      <c r="C70" s="84"/>
      <c r="D70" s="28"/>
      <c r="E70" s="77"/>
      <c r="F70" s="154"/>
      <c r="G70" s="254" t="s">
        <v>34</v>
      </c>
      <c r="H70" s="252" t="s">
        <v>89</v>
      </c>
      <c r="I70" s="253"/>
      <c r="J70" s="255"/>
      <c r="K70" s="256"/>
      <c r="L70" s="334"/>
      <c r="M70" s="23"/>
      <c r="N70" s="32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</row>
    <row r="71" spans="1:257" s="39" customFormat="1" ht="32.25" x14ac:dyDescent="0.25">
      <c r="A71" s="34"/>
      <c r="B71" s="322" t="s">
        <v>90</v>
      </c>
      <c r="C71" s="84"/>
      <c r="D71" s="28"/>
      <c r="E71" s="77"/>
      <c r="F71" s="154"/>
      <c r="G71" s="254"/>
      <c r="H71" s="252" t="s">
        <v>90</v>
      </c>
      <c r="I71" s="253"/>
      <c r="J71" s="255"/>
      <c r="K71" s="256"/>
      <c r="L71" s="334"/>
      <c r="M71" s="23"/>
      <c r="N71" s="32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</row>
    <row r="72" spans="1:257" s="39" customFormat="1" ht="28.5" customHeight="1" x14ac:dyDescent="0.25">
      <c r="A72" s="148"/>
      <c r="B72" s="153" t="s">
        <v>62</v>
      </c>
      <c r="C72" s="149" t="s">
        <v>91</v>
      </c>
      <c r="D72" s="150">
        <v>50</v>
      </c>
      <c r="E72" s="121">
        <v>1200</v>
      </c>
      <c r="F72" s="50">
        <f>D72*E72</f>
        <v>60000</v>
      </c>
      <c r="G72" s="335"/>
      <c r="H72" s="257" t="s">
        <v>62</v>
      </c>
      <c r="I72" s="258" t="s">
        <v>91</v>
      </c>
      <c r="J72" s="259">
        <v>60</v>
      </c>
      <c r="K72" s="260">
        <v>1200</v>
      </c>
      <c r="L72" s="261">
        <f>J72*K72</f>
        <v>72000</v>
      </c>
      <c r="M72" s="116" t="s">
        <v>104</v>
      </c>
      <c r="N72" s="50">
        <f t="shared" si="2"/>
        <v>0</v>
      </c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</row>
    <row r="73" spans="1:257" s="33" customFormat="1" ht="105" x14ac:dyDescent="0.25">
      <c r="A73" s="34" t="s">
        <v>37</v>
      </c>
      <c r="B73" s="322" t="s">
        <v>92</v>
      </c>
      <c r="C73" s="84"/>
      <c r="D73" s="28"/>
      <c r="E73" s="77"/>
      <c r="F73" s="154"/>
      <c r="G73" s="199" t="s">
        <v>37</v>
      </c>
      <c r="H73" s="61" t="s">
        <v>92</v>
      </c>
      <c r="I73" s="56"/>
      <c r="J73" s="43"/>
      <c r="K73" s="156"/>
      <c r="L73" s="157"/>
      <c r="M73" s="23"/>
      <c r="N73" s="32"/>
    </row>
    <row r="74" spans="1:257" s="33" customFormat="1" ht="32.25" x14ac:dyDescent="0.25">
      <c r="A74" s="34"/>
      <c r="B74" s="322" t="s">
        <v>90</v>
      </c>
      <c r="C74" s="84"/>
      <c r="D74" s="28"/>
      <c r="E74" s="77"/>
      <c r="F74" s="154"/>
      <c r="G74" s="199"/>
      <c r="H74" s="61" t="s">
        <v>90</v>
      </c>
      <c r="I74" s="56"/>
      <c r="J74" s="43"/>
      <c r="K74" s="156"/>
      <c r="L74" s="157"/>
      <c r="M74" s="23"/>
      <c r="N74" s="32"/>
    </row>
    <row r="75" spans="1:257" s="33" customFormat="1" ht="16.5" x14ac:dyDescent="0.25">
      <c r="A75" s="148"/>
      <c r="B75" s="153" t="s">
        <v>63</v>
      </c>
      <c r="C75" s="149" t="s">
        <v>91</v>
      </c>
      <c r="D75" s="150">
        <v>8</v>
      </c>
      <c r="E75" s="121">
        <v>1800</v>
      </c>
      <c r="F75" s="50">
        <f>D75*E75</f>
        <v>14400</v>
      </c>
      <c r="G75" s="200"/>
      <c r="H75" s="123" t="s">
        <v>63</v>
      </c>
      <c r="I75" s="55" t="s">
        <v>91</v>
      </c>
      <c r="J75" s="48">
        <v>8</v>
      </c>
      <c r="K75" s="49">
        <v>1800</v>
      </c>
      <c r="L75" s="147">
        <f>J75*K75</f>
        <v>14400</v>
      </c>
      <c r="M75" s="116" t="s">
        <v>121</v>
      </c>
      <c r="N75" s="50">
        <f t="shared" si="2"/>
        <v>0</v>
      </c>
    </row>
    <row r="76" spans="1:257" s="75" customFormat="1" ht="30" x14ac:dyDescent="0.25">
      <c r="A76" s="403" t="s">
        <v>44</v>
      </c>
      <c r="B76" s="374" t="s">
        <v>93</v>
      </c>
      <c r="C76" s="404"/>
      <c r="D76" s="405"/>
      <c r="E76" s="406"/>
      <c r="F76" s="378"/>
      <c r="G76" s="160" t="s">
        <v>44</v>
      </c>
      <c r="H76" s="51" t="s">
        <v>93</v>
      </c>
      <c r="I76" s="336"/>
      <c r="J76" s="337"/>
      <c r="K76" s="338"/>
      <c r="L76" s="172"/>
      <c r="M76" s="230"/>
      <c r="N76" s="158"/>
      <c r="IW76" s="39"/>
    </row>
    <row r="77" spans="1:257" s="75" customFormat="1" x14ac:dyDescent="0.25">
      <c r="A77" s="393"/>
      <c r="B77" s="82" t="s">
        <v>64</v>
      </c>
      <c r="C77" s="324"/>
      <c r="D77" s="392"/>
      <c r="E77" s="325"/>
      <c r="F77" s="173"/>
      <c r="G77" s="142"/>
      <c r="H77" s="41" t="s">
        <v>64</v>
      </c>
      <c r="I77" s="319"/>
      <c r="J77" s="143"/>
      <c r="K77" s="320"/>
      <c r="L77" s="171"/>
      <c r="M77" s="166"/>
      <c r="N77" s="32"/>
      <c r="IW77" s="39"/>
    </row>
    <row r="78" spans="1:257" s="75" customFormat="1" ht="30" x14ac:dyDescent="0.25">
      <c r="A78" s="393"/>
      <c r="B78" s="82" t="s">
        <v>65</v>
      </c>
      <c r="C78" s="324"/>
      <c r="D78" s="392"/>
      <c r="E78" s="325"/>
      <c r="F78" s="173"/>
      <c r="G78" s="142"/>
      <c r="H78" s="41" t="s">
        <v>65</v>
      </c>
      <c r="I78" s="319"/>
      <c r="J78" s="143"/>
      <c r="K78" s="320"/>
      <c r="L78" s="171"/>
      <c r="M78" s="166"/>
      <c r="N78" s="32"/>
      <c r="IW78" s="39"/>
    </row>
    <row r="79" spans="1:257" s="58" customFormat="1" ht="16.5" x14ac:dyDescent="0.25">
      <c r="A79" s="386"/>
      <c r="B79" s="387"/>
      <c r="C79" s="149" t="s">
        <v>91</v>
      </c>
      <c r="D79" s="150">
        <v>50</v>
      </c>
      <c r="E79" s="121">
        <v>1000</v>
      </c>
      <c r="F79" s="50">
        <f>D79*E79</f>
        <v>50000</v>
      </c>
      <c r="G79" s="339"/>
      <c r="H79" s="340"/>
      <c r="I79" s="152" t="s">
        <v>91</v>
      </c>
      <c r="J79" s="48">
        <v>50</v>
      </c>
      <c r="K79" s="49">
        <v>1000</v>
      </c>
      <c r="L79" s="147">
        <f>J79*K79</f>
        <v>50000</v>
      </c>
      <c r="M79" s="167" t="s">
        <v>121</v>
      </c>
      <c r="N79" s="50">
        <f t="shared" si="2"/>
        <v>0</v>
      </c>
      <c r="IW79" s="17"/>
    </row>
    <row r="80" spans="1:257" s="33" customFormat="1" ht="60.75" x14ac:dyDescent="0.25">
      <c r="A80" s="34" t="s">
        <v>71</v>
      </c>
      <c r="B80" s="82" t="s">
        <v>118</v>
      </c>
      <c r="C80" s="321"/>
      <c r="D80" s="27"/>
      <c r="E80" s="29"/>
      <c r="F80" s="154"/>
      <c r="G80" s="296" t="s">
        <v>117</v>
      </c>
      <c r="H80" s="117" t="s">
        <v>119</v>
      </c>
      <c r="I80" s="297"/>
      <c r="J80" s="298"/>
      <c r="K80" s="282"/>
      <c r="L80" s="283"/>
      <c r="M80" s="23"/>
      <c r="N80" s="32"/>
    </row>
    <row r="81" spans="1:183" s="39" customFormat="1" ht="45" x14ac:dyDescent="0.25">
      <c r="A81" s="34"/>
      <c r="B81" s="322" t="s">
        <v>66</v>
      </c>
      <c r="C81" s="321"/>
      <c r="D81" s="27"/>
      <c r="E81" s="29"/>
      <c r="F81" s="154"/>
      <c r="G81" s="205"/>
      <c r="H81" s="299" t="s">
        <v>66</v>
      </c>
      <c r="I81" s="297"/>
      <c r="J81" s="298"/>
      <c r="K81" s="282"/>
      <c r="L81" s="283"/>
      <c r="M81" s="23"/>
      <c r="N81" s="32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</row>
    <row r="82" spans="1:183" s="39" customFormat="1" ht="32.25" x14ac:dyDescent="0.25">
      <c r="A82" s="34"/>
      <c r="B82" s="322" t="s">
        <v>94</v>
      </c>
      <c r="C82" s="321"/>
      <c r="D82" s="27"/>
      <c r="E82" s="29"/>
      <c r="F82" s="154"/>
      <c r="G82" s="205"/>
      <c r="H82" s="299" t="s">
        <v>94</v>
      </c>
      <c r="I82" s="297"/>
      <c r="J82" s="298"/>
      <c r="K82" s="282"/>
      <c r="L82" s="283"/>
      <c r="M82" s="23"/>
      <c r="N82" s="32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</row>
    <row r="83" spans="1:183" s="39" customFormat="1" x14ac:dyDescent="0.25">
      <c r="A83" s="34"/>
      <c r="B83" s="323" t="s">
        <v>67</v>
      </c>
      <c r="C83" s="83"/>
      <c r="D83" s="324"/>
      <c r="E83" s="325"/>
      <c r="F83" s="154"/>
      <c r="G83" s="205"/>
      <c r="H83" s="300" t="s">
        <v>67</v>
      </c>
      <c r="I83" s="298"/>
      <c r="J83" s="301"/>
      <c r="K83" s="302"/>
      <c r="L83" s="283"/>
      <c r="M83" s="23"/>
      <c r="N83" s="32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</row>
    <row r="84" spans="1:183" s="39" customFormat="1" x14ac:dyDescent="0.25">
      <c r="A84" s="148"/>
      <c r="B84" s="326"/>
      <c r="C84" s="149" t="s">
        <v>18</v>
      </c>
      <c r="D84" s="150">
        <v>400</v>
      </c>
      <c r="E84" s="121">
        <v>120</v>
      </c>
      <c r="F84" s="50">
        <f>D84*E84</f>
        <v>48000</v>
      </c>
      <c r="G84" s="303"/>
      <c r="H84" s="284"/>
      <c r="I84" s="119" t="s">
        <v>18</v>
      </c>
      <c r="J84" s="244">
        <v>400</v>
      </c>
      <c r="K84" s="120">
        <v>100</v>
      </c>
      <c r="L84" s="141">
        <f>J84*K84</f>
        <v>40000</v>
      </c>
      <c r="M84" s="116" t="s">
        <v>123</v>
      </c>
      <c r="N84" s="50">
        <f t="shared" si="2"/>
        <v>40000</v>
      </c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</row>
    <row r="85" spans="1:183" s="86" customFormat="1" ht="45" x14ac:dyDescent="0.25">
      <c r="A85" s="403" t="s">
        <v>72</v>
      </c>
      <c r="B85" s="374" t="s">
        <v>96</v>
      </c>
      <c r="C85" s="407"/>
      <c r="D85" s="376"/>
      <c r="E85" s="408"/>
      <c r="F85" s="409"/>
      <c r="G85" s="211" t="s">
        <v>45</v>
      </c>
      <c r="H85" s="51" t="s">
        <v>96</v>
      </c>
      <c r="I85" s="185"/>
      <c r="J85" s="53"/>
      <c r="K85" s="161"/>
      <c r="L85" s="176"/>
      <c r="M85" s="169"/>
      <c r="N85" s="158"/>
    </row>
    <row r="86" spans="1:183" s="86" customFormat="1" ht="30" x14ac:dyDescent="0.25">
      <c r="A86" s="34"/>
      <c r="B86" s="322" t="s">
        <v>68</v>
      </c>
      <c r="C86" s="84"/>
      <c r="D86" s="28"/>
      <c r="E86" s="410"/>
      <c r="F86" s="154"/>
      <c r="G86" s="199"/>
      <c r="H86" s="61" t="s">
        <v>68</v>
      </c>
      <c r="I86" s="56"/>
      <c r="J86" s="43"/>
      <c r="K86" s="159"/>
      <c r="L86" s="157"/>
      <c r="M86" s="23"/>
      <c r="N86" s="32"/>
    </row>
    <row r="87" spans="1:183" s="86" customFormat="1" ht="30" x14ac:dyDescent="0.25">
      <c r="A87" s="34"/>
      <c r="B87" s="322" t="s">
        <v>69</v>
      </c>
      <c r="C87" s="84"/>
      <c r="D87" s="28"/>
      <c r="E87" s="410"/>
      <c r="F87" s="154"/>
      <c r="G87" s="199"/>
      <c r="H87" s="61" t="s">
        <v>69</v>
      </c>
      <c r="I87" s="56"/>
      <c r="J87" s="43"/>
      <c r="K87" s="159"/>
      <c r="L87" s="157"/>
      <c r="M87" s="23"/>
      <c r="N87" s="32"/>
    </row>
    <row r="88" spans="1:183" s="86" customFormat="1" ht="30" customHeight="1" x14ac:dyDescent="0.25">
      <c r="A88" s="148" t="s">
        <v>130</v>
      </c>
      <c r="B88" s="326" t="s">
        <v>75</v>
      </c>
      <c r="C88" s="149" t="s">
        <v>91</v>
      </c>
      <c r="D88" s="150">
        <v>0.5</v>
      </c>
      <c r="E88" s="121">
        <v>2200</v>
      </c>
      <c r="F88" s="50">
        <f t="shared" ref="F88:F89" si="3">D88*E88</f>
        <v>1100</v>
      </c>
      <c r="G88" s="200" t="s">
        <v>130</v>
      </c>
      <c r="H88" s="151" t="s">
        <v>75</v>
      </c>
      <c r="I88" s="55" t="s">
        <v>91</v>
      </c>
      <c r="J88" s="48">
        <v>0.5</v>
      </c>
      <c r="K88" s="49">
        <v>2200</v>
      </c>
      <c r="L88" s="147">
        <f t="shared" ref="L88:L89" si="4">J88*K88</f>
        <v>1100</v>
      </c>
      <c r="M88" s="116" t="s">
        <v>121</v>
      </c>
      <c r="N88" s="50">
        <f t="shared" si="2"/>
        <v>0</v>
      </c>
    </row>
    <row r="89" spans="1:183" s="86" customFormat="1" ht="32.25" customHeight="1" x14ac:dyDescent="0.25">
      <c r="A89" s="398" t="s">
        <v>131</v>
      </c>
      <c r="B89" s="399" t="s">
        <v>132</v>
      </c>
      <c r="C89" s="400" t="s">
        <v>91</v>
      </c>
      <c r="D89" s="401">
        <v>1</v>
      </c>
      <c r="E89" s="402">
        <v>2000</v>
      </c>
      <c r="F89" s="162">
        <f t="shared" si="3"/>
        <v>2000</v>
      </c>
      <c r="G89" s="305" t="s">
        <v>134</v>
      </c>
      <c r="H89" s="285" t="s">
        <v>133</v>
      </c>
      <c r="I89" s="304" t="s">
        <v>91</v>
      </c>
      <c r="J89" s="286">
        <v>1</v>
      </c>
      <c r="K89" s="287">
        <v>2200</v>
      </c>
      <c r="L89" s="288">
        <f t="shared" si="4"/>
        <v>2200</v>
      </c>
      <c r="M89" s="125" t="s">
        <v>123</v>
      </c>
      <c r="N89" s="162">
        <f t="shared" si="2"/>
        <v>2200</v>
      </c>
    </row>
    <row r="90" spans="1:183" s="86" customFormat="1" ht="45" x14ac:dyDescent="0.25">
      <c r="A90" s="34" t="s">
        <v>45</v>
      </c>
      <c r="B90" s="82" t="s">
        <v>95</v>
      </c>
      <c r="C90" s="84"/>
      <c r="D90" s="28"/>
      <c r="E90" s="410"/>
      <c r="F90" s="154"/>
      <c r="G90" s="199" t="s">
        <v>72</v>
      </c>
      <c r="H90" s="41" t="s">
        <v>95</v>
      </c>
      <c r="I90" s="56"/>
      <c r="J90" s="43"/>
      <c r="K90" s="159"/>
      <c r="L90" s="157"/>
      <c r="M90" s="23"/>
      <c r="N90" s="32"/>
    </row>
    <row r="91" spans="1:183" s="86" customFormat="1" ht="30" x14ac:dyDescent="0.25">
      <c r="A91" s="34"/>
      <c r="B91" s="322" t="s">
        <v>68</v>
      </c>
      <c r="C91" s="84"/>
      <c r="D91" s="28"/>
      <c r="E91" s="410"/>
      <c r="F91" s="154"/>
      <c r="G91" s="199"/>
      <c r="H91" s="61" t="s">
        <v>68</v>
      </c>
      <c r="I91" s="56"/>
      <c r="J91" s="43"/>
      <c r="K91" s="159"/>
      <c r="L91" s="157"/>
      <c r="M91" s="23"/>
      <c r="N91" s="32"/>
    </row>
    <row r="92" spans="1:183" s="86" customFormat="1" ht="30" x14ac:dyDescent="0.25">
      <c r="A92" s="34"/>
      <c r="B92" s="322" t="s">
        <v>69</v>
      </c>
      <c r="C92" s="84"/>
      <c r="D92" s="28"/>
      <c r="E92" s="410"/>
      <c r="F92" s="154"/>
      <c r="G92" s="199"/>
      <c r="H92" s="61" t="s">
        <v>69</v>
      </c>
      <c r="I92" s="56"/>
      <c r="J92" s="43"/>
      <c r="K92" s="159"/>
      <c r="L92" s="157"/>
      <c r="M92" s="23"/>
      <c r="N92" s="32"/>
    </row>
    <row r="93" spans="1:183" s="86" customFormat="1" ht="21" customHeight="1" x14ac:dyDescent="0.25">
      <c r="A93" s="148"/>
      <c r="B93" s="326" t="s">
        <v>70</v>
      </c>
      <c r="C93" s="149" t="s">
        <v>91</v>
      </c>
      <c r="D93" s="150">
        <v>15</v>
      </c>
      <c r="E93" s="121">
        <v>2000</v>
      </c>
      <c r="F93" s="50">
        <f>D93*E93</f>
        <v>30000</v>
      </c>
      <c r="G93" s="200"/>
      <c r="H93" s="151" t="s">
        <v>70</v>
      </c>
      <c r="I93" s="55" t="s">
        <v>91</v>
      </c>
      <c r="J93" s="48">
        <v>15</v>
      </c>
      <c r="K93" s="49">
        <v>2000</v>
      </c>
      <c r="L93" s="147">
        <f>J93*K93</f>
        <v>30000</v>
      </c>
      <c r="M93" s="116" t="s">
        <v>121</v>
      </c>
      <c r="N93" s="50">
        <f t="shared" si="2"/>
        <v>0</v>
      </c>
    </row>
    <row r="94" spans="1:183" s="86" customFormat="1" ht="30" x14ac:dyDescent="0.25">
      <c r="A94" s="34" t="s">
        <v>47</v>
      </c>
      <c r="B94" s="82" t="s">
        <v>97</v>
      </c>
      <c r="C94" s="84"/>
      <c r="D94" s="28"/>
      <c r="E94" s="410"/>
      <c r="F94" s="154"/>
      <c r="G94" s="223"/>
      <c r="H94" s="318" t="s">
        <v>85</v>
      </c>
      <c r="I94" s="224"/>
      <c r="J94" s="88"/>
      <c r="K94" s="225"/>
      <c r="L94" s="178"/>
      <c r="M94" s="23"/>
      <c r="N94" s="32"/>
    </row>
    <row r="95" spans="1:183" s="86" customFormat="1" ht="30" x14ac:dyDescent="0.25">
      <c r="A95" s="34"/>
      <c r="B95" s="322" t="s">
        <v>68</v>
      </c>
      <c r="C95" s="84"/>
      <c r="D95" s="28"/>
      <c r="E95" s="410"/>
      <c r="F95" s="154"/>
      <c r="G95" s="223"/>
      <c r="H95" s="88"/>
      <c r="I95" s="224"/>
      <c r="J95" s="88"/>
      <c r="K95" s="225"/>
      <c r="L95" s="178"/>
      <c r="M95" s="23"/>
      <c r="N95" s="32"/>
    </row>
    <row r="96" spans="1:183" s="86" customFormat="1" ht="30" x14ac:dyDescent="0.25">
      <c r="A96" s="34"/>
      <c r="B96" s="322" t="s">
        <v>69</v>
      </c>
      <c r="C96" s="84"/>
      <c r="D96" s="28"/>
      <c r="E96" s="410"/>
      <c r="F96" s="154"/>
      <c r="G96" s="223"/>
      <c r="H96" s="88"/>
      <c r="I96" s="224"/>
      <c r="J96" s="88"/>
      <c r="K96" s="225"/>
      <c r="L96" s="178"/>
      <c r="M96" s="23"/>
      <c r="N96" s="32"/>
    </row>
    <row r="97" spans="1:183" s="86" customFormat="1" ht="21" customHeight="1" x14ac:dyDescent="0.25">
      <c r="A97" s="148"/>
      <c r="B97" s="326" t="s">
        <v>73</v>
      </c>
      <c r="C97" s="149" t="s">
        <v>91</v>
      </c>
      <c r="D97" s="150">
        <v>2</v>
      </c>
      <c r="E97" s="121">
        <v>2000</v>
      </c>
      <c r="F97" s="50">
        <f>D97*E97</f>
        <v>4000</v>
      </c>
      <c r="G97" s="226"/>
      <c r="H97" s="91"/>
      <c r="I97" s="227"/>
      <c r="J97" s="91"/>
      <c r="K97" s="228"/>
      <c r="L97" s="229"/>
      <c r="M97" s="116" t="s">
        <v>85</v>
      </c>
      <c r="N97" s="50">
        <f t="shared" si="2"/>
        <v>0</v>
      </c>
    </row>
    <row r="98" spans="1:183" s="39" customFormat="1" ht="105" x14ac:dyDescent="0.25">
      <c r="A98" s="34"/>
      <c r="B98" s="89"/>
      <c r="C98" s="84"/>
      <c r="D98" s="28"/>
      <c r="E98" s="77"/>
      <c r="F98" s="154"/>
      <c r="G98" s="220" t="s">
        <v>112</v>
      </c>
      <c r="H98" s="221" t="s">
        <v>98</v>
      </c>
      <c r="I98" s="190"/>
      <c r="J98" s="87"/>
      <c r="K98" s="189"/>
      <c r="L98" s="177"/>
      <c r="M98" s="23"/>
      <c r="N98" s="32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</row>
    <row r="99" spans="1:183" s="39" customFormat="1" ht="32.25" x14ac:dyDescent="0.25">
      <c r="A99" s="34"/>
      <c r="B99" s="89"/>
      <c r="C99" s="84"/>
      <c r="D99" s="28"/>
      <c r="E99" s="77"/>
      <c r="F99" s="154"/>
      <c r="G99" s="220"/>
      <c r="H99" s="221" t="s">
        <v>99</v>
      </c>
      <c r="I99" s="190"/>
      <c r="J99" s="87"/>
      <c r="K99" s="189"/>
      <c r="L99" s="177"/>
      <c r="M99" s="23"/>
      <c r="N99" s="32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3"/>
      <c r="DG99" s="33"/>
      <c r="DH99" s="33"/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33"/>
      <c r="EG99" s="33"/>
      <c r="EH99" s="33"/>
      <c r="EI99" s="33"/>
      <c r="EJ99" s="33"/>
      <c r="EK99" s="33"/>
      <c r="EL99" s="33"/>
      <c r="EM99" s="33"/>
      <c r="EN99" s="33"/>
      <c r="EO99" s="33"/>
      <c r="EP99" s="33"/>
      <c r="EQ99" s="33"/>
      <c r="ER99" s="33"/>
      <c r="ES99" s="33"/>
      <c r="ET99" s="33"/>
      <c r="EU99" s="33"/>
      <c r="EV99" s="33"/>
      <c r="EW99" s="33"/>
      <c r="EX99" s="33"/>
      <c r="EY99" s="33"/>
      <c r="EZ99" s="33"/>
      <c r="FA99" s="33"/>
      <c r="FB99" s="33"/>
      <c r="FC99" s="33"/>
      <c r="FD99" s="33"/>
      <c r="FE99" s="33"/>
      <c r="FF99" s="33"/>
      <c r="FG99" s="33"/>
      <c r="FH99" s="33"/>
      <c r="FI99" s="33"/>
      <c r="FJ99" s="33"/>
      <c r="FK99" s="33"/>
      <c r="FL99" s="33"/>
      <c r="FM99" s="33"/>
      <c r="FN99" s="33"/>
      <c r="FO99" s="33"/>
      <c r="FP99" s="33"/>
      <c r="FQ99" s="33"/>
      <c r="FR99" s="33"/>
      <c r="FS99" s="33"/>
      <c r="FT99" s="33"/>
      <c r="FU99" s="33"/>
      <c r="FV99" s="33"/>
      <c r="FW99" s="33"/>
      <c r="FX99" s="33"/>
      <c r="FY99" s="33"/>
      <c r="FZ99" s="33"/>
      <c r="GA99" s="33"/>
    </row>
    <row r="100" spans="1:183" s="39" customFormat="1" ht="21.75" customHeight="1" x14ac:dyDescent="0.25">
      <c r="A100" s="34"/>
      <c r="B100" s="85"/>
      <c r="C100" s="84"/>
      <c r="D100" s="28"/>
      <c r="E100" s="65"/>
      <c r="F100" s="19"/>
      <c r="G100" s="222"/>
      <c r="H100" s="191" t="s">
        <v>83</v>
      </c>
      <c r="I100" s="187" t="s">
        <v>100</v>
      </c>
      <c r="J100" s="163">
        <v>180</v>
      </c>
      <c r="K100" s="164">
        <v>300</v>
      </c>
      <c r="L100" s="188">
        <f>J100*K100</f>
        <v>54000</v>
      </c>
      <c r="M100" s="23" t="s">
        <v>122</v>
      </c>
      <c r="N100" s="32">
        <f t="shared" si="2"/>
        <v>54000</v>
      </c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/>
      <c r="FV100" s="33"/>
      <c r="FW100" s="33"/>
      <c r="FX100" s="33"/>
      <c r="FY100" s="33"/>
      <c r="FZ100" s="33"/>
      <c r="GA100" s="33"/>
    </row>
    <row r="101" spans="1:183" s="39" customFormat="1" ht="60" x14ac:dyDescent="0.25">
      <c r="A101" s="34"/>
      <c r="B101" s="89"/>
      <c r="C101" s="84"/>
      <c r="D101" s="28"/>
      <c r="E101" s="77"/>
      <c r="F101" s="154"/>
      <c r="G101" s="220" t="s">
        <v>113</v>
      </c>
      <c r="H101" s="221" t="s">
        <v>115</v>
      </c>
      <c r="I101" s="190"/>
      <c r="J101" s="87"/>
      <c r="K101" s="189"/>
      <c r="L101" s="177"/>
      <c r="M101" s="23"/>
      <c r="N101" s="32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/>
      <c r="EL101" s="33"/>
      <c r="EM101" s="33"/>
      <c r="EN101" s="33"/>
      <c r="EO101" s="33"/>
      <c r="EP101" s="33"/>
      <c r="EQ101" s="33"/>
      <c r="ER101" s="33"/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FJ101" s="33"/>
      <c r="FK101" s="33"/>
      <c r="FL101" s="33"/>
      <c r="FM101" s="33"/>
      <c r="FN101" s="33"/>
      <c r="FO101" s="33"/>
      <c r="FP101" s="33"/>
      <c r="FQ101" s="33"/>
      <c r="FR101" s="33"/>
      <c r="FS101" s="33"/>
      <c r="FT101" s="33"/>
      <c r="FU101" s="33"/>
      <c r="FV101" s="33"/>
      <c r="FW101" s="33"/>
      <c r="FX101" s="33"/>
      <c r="FY101" s="33"/>
      <c r="FZ101" s="33"/>
      <c r="GA101" s="33"/>
    </row>
    <row r="102" spans="1:183" s="39" customFormat="1" ht="21.75" customHeight="1" x14ac:dyDescent="0.25">
      <c r="A102" s="34"/>
      <c r="B102" s="85"/>
      <c r="C102" s="84"/>
      <c r="D102" s="28"/>
      <c r="E102" s="65"/>
      <c r="F102" s="19"/>
      <c r="G102" s="222"/>
      <c r="H102" s="191"/>
      <c r="I102" s="187" t="s">
        <v>91</v>
      </c>
      <c r="J102" s="163">
        <v>2</v>
      </c>
      <c r="K102" s="164">
        <v>3000</v>
      </c>
      <c r="L102" s="188">
        <f>J102*K102</f>
        <v>6000</v>
      </c>
      <c r="M102" s="23" t="s">
        <v>122</v>
      </c>
      <c r="N102" s="32">
        <f t="shared" si="2"/>
        <v>6000</v>
      </c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</row>
    <row r="103" spans="1:183" ht="27.75" customHeight="1" x14ac:dyDescent="0.25">
      <c r="A103" s="346"/>
      <c r="B103" s="67" t="s">
        <v>78</v>
      </c>
      <c r="C103" s="347"/>
      <c r="D103" s="348"/>
      <c r="E103" s="348"/>
      <c r="F103" s="104">
        <f>SUM(F68:F100)</f>
        <v>284500</v>
      </c>
      <c r="G103" s="349"/>
      <c r="H103" s="350"/>
      <c r="I103" s="351"/>
      <c r="J103" s="71"/>
      <c r="K103" s="348"/>
      <c r="L103" s="104">
        <f>SUM(L68:L100)</f>
        <v>338700</v>
      </c>
      <c r="M103" s="165"/>
      <c r="N103" s="104">
        <f>SUM(N68:N100)</f>
        <v>96200</v>
      </c>
    </row>
    <row r="104" spans="1:183" s="344" customFormat="1" ht="18" customHeight="1" x14ac:dyDescent="0.25">
      <c r="A104" s="341"/>
      <c r="B104" s="26"/>
      <c r="C104" s="342"/>
      <c r="D104" s="343"/>
      <c r="E104" s="343"/>
      <c r="F104" s="105"/>
      <c r="G104" s="198"/>
      <c r="H104" s="30"/>
      <c r="I104" s="183"/>
      <c r="J104" s="78"/>
      <c r="K104" s="343"/>
      <c r="L104" s="105"/>
      <c r="M104" s="166"/>
      <c r="N104" s="105"/>
    </row>
    <row r="105" spans="1:183" ht="21.75" customHeight="1" x14ac:dyDescent="0.25">
      <c r="A105" s="25" t="s">
        <v>139</v>
      </c>
      <c r="B105" s="26" t="s">
        <v>140</v>
      </c>
      <c r="C105" s="22"/>
      <c r="D105" s="21"/>
      <c r="E105" s="21"/>
      <c r="F105" s="105"/>
      <c r="G105" s="25" t="s">
        <v>139</v>
      </c>
      <c r="H105" s="26" t="s">
        <v>140</v>
      </c>
      <c r="I105" s="183"/>
      <c r="J105" s="78"/>
      <c r="K105" s="21"/>
      <c r="L105" s="105"/>
      <c r="M105" s="23"/>
      <c r="N105" s="19"/>
    </row>
    <row r="106" spans="1:183" ht="18.75" customHeight="1" x14ac:dyDescent="0.25">
      <c r="A106" s="25"/>
      <c r="B106" s="26"/>
      <c r="C106" s="22"/>
      <c r="D106" s="21"/>
      <c r="E106" s="21"/>
      <c r="F106" s="105"/>
      <c r="G106" s="198"/>
      <c r="H106" s="30"/>
      <c r="I106" s="183"/>
      <c r="J106" s="78"/>
      <c r="K106" s="21"/>
      <c r="L106" s="105"/>
      <c r="M106" s="23"/>
      <c r="N106" s="19"/>
    </row>
    <row r="107" spans="1:183" s="345" customFormat="1" ht="26.25" customHeight="1" x14ac:dyDescent="0.25">
      <c r="A107" s="148" t="s">
        <v>2</v>
      </c>
      <c r="B107" s="397" t="s">
        <v>144</v>
      </c>
      <c r="C107" s="411" t="s">
        <v>3</v>
      </c>
      <c r="D107" s="412">
        <v>10</v>
      </c>
      <c r="E107" s="413">
        <v>1000</v>
      </c>
      <c r="F107" s="414">
        <f>D107*E107</f>
        <v>10000</v>
      </c>
      <c r="G107" s="352" t="s">
        <v>2</v>
      </c>
      <c r="H107" s="353" t="s">
        <v>142</v>
      </c>
      <c r="I107" s="354" t="s">
        <v>3</v>
      </c>
      <c r="J107" s="355">
        <v>10</v>
      </c>
      <c r="K107" s="362">
        <v>980</v>
      </c>
      <c r="L107" s="356">
        <f>J107*K107</f>
        <v>9800</v>
      </c>
      <c r="M107" s="116" t="s">
        <v>135</v>
      </c>
      <c r="N107" s="155">
        <f t="shared" ref="N107:N108" si="5">IF(OR(M107="NOVA STAVKA",M107="ZAMJENSKA STAVKA",M107="IZMIJENJENA STAVKA"),L107,0)</f>
        <v>9800</v>
      </c>
    </row>
    <row r="108" spans="1:183" s="345" customFormat="1" ht="26.25" customHeight="1" x14ac:dyDescent="0.25">
      <c r="A108" s="398" t="s">
        <v>4</v>
      </c>
      <c r="B108" s="415" t="s">
        <v>145</v>
      </c>
      <c r="C108" s="416" t="s">
        <v>3</v>
      </c>
      <c r="D108" s="417">
        <v>20</v>
      </c>
      <c r="E108" s="418">
        <v>200</v>
      </c>
      <c r="F108" s="419">
        <f>D108*E108</f>
        <v>4000</v>
      </c>
      <c r="G108" s="357" t="s">
        <v>4</v>
      </c>
      <c r="H108" s="358" t="s">
        <v>143</v>
      </c>
      <c r="I108" s="359" t="s">
        <v>3</v>
      </c>
      <c r="J108" s="360">
        <v>20</v>
      </c>
      <c r="K108" s="363">
        <v>200</v>
      </c>
      <c r="L108" s="361">
        <f>J108*K108</f>
        <v>4000</v>
      </c>
      <c r="M108" s="125" t="s">
        <v>135</v>
      </c>
      <c r="N108" s="420">
        <f t="shared" si="5"/>
        <v>4000</v>
      </c>
    </row>
    <row r="109" spans="1:183" ht="29.25" customHeight="1" x14ac:dyDescent="0.25">
      <c r="A109" s="66"/>
      <c r="B109" s="67" t="s">
        <v>141</v>
      </c>
      <c r="C109" s="347"/>
      <c r="D109" s="348"/>
      <c r="E109" s="348"/>
      <c r="F109" s="104">
        <f>SUM(F107:F108)</f>
        <v>14000</v>
      </c>
      <c r="G109" s="349"/>
      <c r="H109" s="67" t="s">
        <v>141</v>
      </c>
      <c r="I109" s="351"/>
      <c r="J109" s="71"/>
      <c r="K109" s="348"/>
      <c r="L109" s="104">
        <f>SUM(L107:L108)</f>
        <v>13800</v>
      </c>
      <c r="M109" s="165"/>
      <c r="N109" s="421">
        <f>SUM(N107:N108)</f>
        <v>13800</v>
      </c>
    </row>
    <row r="110" spans="1:183" x14ac:dyDescent="0.25">
      <c r="A110" s="25"/>
      <c r="B110" s="26"/>
      <c r="C110" s="22"/>
      <c r="D110" s="21"/>
      <c r="E110" s="21"/>
      <c r="F110" s="105"/>
      <c r="G110" s="198"/>
      <c r="H110" s="30"/>
      <c r="I110" s="183"/>
      <c r="J110" s="78"/>
      <c r="K110" s="21"/>
      <c r="L110" s="105"/>
      <c r="M110" s="23"/>
      <c r="N110" s="19"/>
    </row>
    <row r="111" spans="1:183" s="197" customFormat="1" ht="27.75" customHeight="1" x14ac:dyDescent="0.25">
      <c r="A111" s="216" t="s">
        <v>79</v>
      </c>
      <c r="B111" s="192"/>
      <c r="C111" s="193"/>
      <c r="D111" s="193"/>
      <c r="E111" s="193"/>
      <c r="F111" s="194"/>
      <c r="G111" s="192" t="s">
        <v>79</v>
      </c>
      <c r="H111" s="192"/>
      <c r="I111" s="193"/>
      <c r="J111" s="193"/>
      <c r="K111" s="193"/>
      <c r="L111" s="194"/>
      <c r="M111" s="195"/>
      <c r="N111" s="196"/>
    </row>
    <row r="112" spans="1:183" ht="27.75" customHeight="1" x14ac:dyDescent="0.25">
      <c r="A112" s="131" t="s">
        <v>0</v>
      </c>
      <c r="B112" s="126" t="s">
        <v>19</v>
      </c>
      <c r="C112" s="132"/>
      <c r="D112" s="133"/>
      <c r="E112" s="133"/>
      <c r="F112" s="137">
        <f>F35</f>
        <v>21700</v>
      </c>
      <c r="G112" s="131" t="s">
        <v>0</v>
      </c>
      <c r="H112" s="126" t="s">
        <v>19</v>
      </c>
      <c r="I112" s="132"/>
      <c r="J112" s="133"/>
      <c r="K112" s="133"/>
      <c r="L112" s="137">
        <f>L35</f>
        <v>73700</v>
      </c>
      <c r="M112" s="134"/>
      <c r="N112" s="137">
        <f>N35</f>
        <v>56000</v>
      </c>
    </row>
    <row r="113" spans="1:14" s="1" customFormat="1" ht="24.75" customHeight="1" x14ac:dyDescent="0.25">
      <c r="A113" s="127" t="s">
        <v>108</v>
      </c>
      <c r="B113" s="124" t="s">
        <v>50</v>
      </c>
      <c r="C113" s="128"/>
      <c r="D113" s="129"/>
      <c r="E113" s="129"/>
      <c r="F113" s="138">
        <f>F63</f>
        <v>114700</v>
      </c>
      <c r="G113" s="127" t="s">
        <v>108</v>
      </c>
      <c r="H113" s="124" t="s">
        <v>50</v>
      </c>
      <c r="I113" s="128"/>
      <c r="J113" s="129"/>
      <c r="K113" s="129"/>
      <c r="L113" s="138">
        <f>L63</f>
        <v>124500</v>
      </c>
      <c r="M113" s="130"/>
      <c r="N113" s="138">
        <f>N63</f>
        <v>18000</v>
      </c>
    </row>
    <row r="114" spans="1:14" s="1" customFormat="1" ht="30" customHeight="1" x14ac:dyDescent="0.25">
      <c r="A114" s="127" t="s">
        <v>109</v>
      </c>
      <c r="B114" s="124" t="s">
        <v>78</v>
      </c>
      <c r="C114" s="128"/>
      <c r="D114" s="129"/>
      <c r="E114" s="129"/>
      <c r="F114" s="138">
        <f>F103</f>
        <v>284500</v>
      </c>
      <c r="G114" s="127" t="s">
        <v>109</v>
      </c>
      <c r="H114" s="124" t="s">
        <v>78</v>
      </c>
      <c r="I114" s="128"/>
      <c r="J114" s="129"/>
      <c r="K114" s="129"/>
      <c r="L114" s="138">
        <f>L103</f>
        <v>338700</v>
      </c>
      <c r="M114" s="130"/>
      <c r="N114" s="138">
        <f>N103</f>
        <v>96200</v>
      </c>
    </row>
    <row r="115" spans="1:14" ht="27.75" customHeight="1" x14ac:dyDescent="0.25">
      <c r="A115" s="135" t="s">
        <v>26</v>
      </c>
      <c r="B115" s="92" t="s">
        <v>106</v>
      </c>
      <c r="C115" s="93"/>
      <c r="D115" s="94"/>
      <c r="E115" s="94"/>
      <c r="F115" s="139">
        <f>SUM(F113:F114)</f>
        <v>399200</v>
      </c>
      <c r="G115" s="135" t="s">
        <v>26</v>
      </c>
      <c r="H115" s="92" t="s">
        <v>106</v>
      </c>
      <c r="I115" s="93"/>
      <c r="J115" s="94"/>
      <c r="K115" s="94"/>
      <c r="L115" s="139">
        <f>SUM(L113:L114)</f>
        <v>463200</v>
      </c>
      <c r="M115" s="136"/>
      <c r="N115" s="139">
        <f>SUM(N113:N114)</f>
        <v>114200</v>
      </c>
    </row>
    <row r="116" spans="1:14" ht="27.75" customHeight="1" x14ac:dyDescent="0.25">
      <c r="A116" s="333" t="s">
        <v>139</v>
      </c>
      <c r="B116" s="92" t="s">
        <v>141</v>
      </c>
      <c r="C116" s="93"/>
      <c r="D116" s="94"/>
      <c r="E116" s="94"/>
      <c r="F116" s="139">
        <f>F109</f>
        <v>14000</v>
      </c>
      <c r="G116" s="333" t="s">
        <v>139</v>
      </c>
      <c r="H116" s="92" t="s">
        <v>141</v>
      </c>
      <c r="I116" s="93"/>
      <c r="J116" s="94"/>
      <c r="K116" s="94"/>
      <c r="L116" s="139">
        <f>L109</f>
        <v>13800</v>
      </c>
      <c r="M116" s="136"/>
      <c r="N116" s="139">
        <f>N109</f>
        <v>13800</v>
      </c>
    </row>
    <row r="117" spans="1:14" ht="29.25" customHeight="1" x14ac:dyDescent="0.25">
      <c r="A117" s="217" t="s">
        <v>80</v>
      </c>
      <c r="B117" s="92"/>
      <c r="C117" s="93"/>
      <c r="D117" s="94"/>
      <c r="E117" s="94"/>
      <c r="F117" s="106">
        <f>F112+F115+F116</f>
        <v>434900</v>
      </c>
      <c r="G117" s="212" t="s">
        <v>80</v>
      </c>
      <c r="H117" s="92"/>
      <c r="I117" s="93"/>
      <c r="J117" s="94"/>
      <c r="K117" s="94"/>
      <c r="L117" s="106">
        <f>L112+L115+L116</f>
        <v>550700</v>
      </c>
      <c r="M117" s="136"/>
      <c r="N117" s="106">
        <f>N112+N115+N116</f>
        <v>184000</v>
      </c>
    </row>
    <row r="118" spans="1:14" ht="15.75" thickBot="1" x14ac:dyDescent="0.3">
      <c r="A118" s="95"/>
      <c r="B118" s="96"/>
      <c r="C118" s="97"/>
      <c r="D118" s="98"/>
      <c r="E118" s="98"/>
      <c r="F118" s="218"/>
      <c r="G118" s="107"/>
      <c r="H118" s="24"/>
      <c r="I118" s="179"/>
      <c r="J118" s="24"/>
      <c r="K118" s="21"/>
      <c r="L118" s="170"/>
      <c r="M118" s="23"/>
      <c r="N118" s="19"/>
    </row>
    <row r="119" spans="1:14" ht="54.75" customHeight="1" thickBot="1" x14ac:dyDescent="0.3">
      <c r="A119" s="440" t="s">
        <v>110</v>
      </c>
      <c r="B119" s="441"/>
      <c r="C119" s="441"/>
      <c r="D119" s="441"/>
      <c r="E119" s="441"/>
      <c r="F119" s="441"/>
      <c r="G119" s="441"/>
      <c r="H119" s="441"/>
      <c r="I119" s="441"/>
      <c r="J119" s="441"/>
      <c r="K119" s="441"/>
      <c r="L119" s="442"/>
      <c r="M119" s="436">
        <f>N117/F117</f>
        <v>0.4230857668429524</v>
      </c>
      <c r="N119" s="437"/>
    </row>
    <row r="120" spans="1:14" ht="60.75" customHeight="1" thickBot="1" x14ac:dyDescent="0.3">
      <c r="A120" s="440" t="s">
        <v>111</v>
      </c>
      <c r="B120" s="441"/>
      <c r="C120" s="441"/>
      <c r="D120" s="441"/>
      <c r="E120" s="441"/>
      <c r="F120" s="441"/>
      <c r="G120" s="441"/>
      <c r="H120" s="441"/>
      <c r="I120" s="441"/>
      <c r="J120" s="441"/>
      <c r="K120" s="441"/>
      <c r="L120" s="442"/>
      <c r="M120" s="438" t="str">
        <f>IF(M119&gt;30%,"Udio je veći od 30% i korisnik treba/trebao je podnijeti zahtjev za promjenu.","Udio je manji od 30% i korisnik ne treba/nije trebao podnijeti zahtjev za promjenu.")</f>
        <v>Udio je veći od 30% i korisnik treba/trebao je podnijeti zahtjev za promjenu.</v>
      </c>
      <c r="N120" s="439"/>
    </row>
    <row r="121" spans="1:14" x14ac:dyDescent="0.25">
      <c r="B121" s="99"/>
      <c r="F121" s="101"/>
      <c r="M121" s="23"/>
      <c r="N121" s="24"/>
    </row>
    <row r="122" spans="1:14" x14ac:dyDescent="0.25">
      <c r="F122" s="101"/>
      <c r="M122" s="23"/>
      <c r="N122" s="24"/>
    </row>
    <row r="123" spans="1:14" x14ac:dyDescent="0.25">
      <c r="F123" s="101"/>
      <c r="M123" s="23"/>
      <c r="N123" s="24"/>
    </row>
    <row r="124" spans="1:14" x14ac:dyDescent="0.25">
      <c r="M124" s="23"/>
      <c r="N124" s="24"/>
    </row>
    <row r="125" spans="1:14" x14ac:dyDescent="0.25">
      <c r="M125" s="23"/>
      <c r="N125" s="24"/>
    </row>
    <row r="126" spans="1:14" x14ac:dyDescent="0.25">
      <c r="M126" s="23"/>
      <c r="N126" s="24"/>
    </row>
    <row r="127" spans="1:14" x14ac:dyDescent="0.25">
      <c r="M127" s="23"/>
      <c r="N127" s="24"/>
    </row>
    <row r="128" spans="1:14" x14ac:dyDescent="0.25">
      <c r="M128" s="23"/>
      <c r="N128" s="24"/>
    </row>
    <row r="129" spans="13:14" s="17" customFormat="1" x14ac:dyDescent="0.25">
      <c r="M129" s="23"/>
      <c r="N129" s="24"/>
    </row>
    <row r="130" spans="13:14" s="17" customFormat="1" x14ac:dyDescent="0.25">
      <c r="M130" s="23"/>
      <c r="N130" s="24"/>
    </row>
    <row r="131" spans="13:14" s="17" customFormat="1" x14ac:dyDescent="0.25">
      <c r="M131" s="23"/>
      <c r="N131" s="24"/>
    </row>
    <row r="132" spans="13:14" s="17" customFormat="1" x14ac:dyDescent="0.25">
      <c r="M132" s="23"/>
      <c r="N132" s="24"/>
    </row>
    <row r="133" spans="13:14" s="17" customFormat="1" x14ac:dyDescent="0.25">
      <c r="M133" s="23"/>
      <c r="N133" s="24"/>
    </row>
    <row r="134" spans="13:14" s="17" customFormat="1" x14ac:dyDescent="0.25">
      <c r="M134" s="23"/>
      <c r="N134" s="24"/>
    </row>
    <row r="135" spans="13:14" s="17" customFormat="1" x14ac:dyDescent="0.25">
      <c r="M135" s="23"/>
      <c r="N135" s="24"/>
    </row>
    <row r="136" spans="13:14" s="17" customFormat="1" x14ac:dyDescent="0.25">
      <c r="M136" s="23"/>
      <c r="N136" s="24"/>
    </row>
    <row r="137" spans="13:14" s="17" customFormat="1" x14ac:dyDescent="0.25">
      <c r="M137" s="23"/>
      <c r="N137" s="24"/>
    </row>
  </sheetData>
  <mergeCells count="16">
    <mergeCell ref="G2:L2"/>
    <mergeCell ref="M1:N1"/>
    <mergeCell ref="A8:B8"/>
    <mergeCell ref="M119:N119"/>
    <mergeCell ref="M120:N120"/>
    <mergeCell ref="A119:L119"/>
    <mergeCell ref="A120:L120"/>
    <mergeCell ref="A7:B7"/>
    <mergeCell ref="A9:B9"/>
    <mergeCell ref="A2:F2"/>
    <mergeCell ref="A1:F1"/>
    <mergeCell ref="G1:L1"/>
    <mergeCell ref="A3:B3"/>
    <mergeCell ref="A4:B4"/>
    <mergeCell ref="A5:B5"/>
    <mergeCell ref="A6:B6"/>
  </mergeCells>
  <dataValidations count="1">
    <dataValidation type="list" allowBlank="1" showInputMessage="1" showErrorMessage="1" sqref="M12:M102 M107:M108">
      <formula1>$C$3:$C$9</formula1>
    </dataValidation>
  </dataValidation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0D08D2A0CC5C41AB82ED9D1F8647EC" ma:contentTypeVersion="2" ma:contentTypeDescription="Create a new document." ma:contentTypeScope="" ma:versionID="d96b7dcaa909a356c9b1c88f1025993e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fe0b12ed183bb4e9f70cf1d110ac93da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6PXVCHXRUD45-1407571288-101989</_dlc_DocId>
    <_dlc_DocIdUrl xmlns="1096e588-875a-4e48-ba85-ea1554ece10c">
      <Url>http://sharepoint/sirr/_layouts/15/DocIdRedir.aspx?ID=6PXVCHXRUD45-1407571288-101989</Url>
      <Description>6PXVCHXRUD45-1407571288-101989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D586C99-5597-4FE0-A401-444840F675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74A01D-48F0-445D-B297-05B88BCE82AB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  <ds:schemaRef ds:uri="http://schemas.openxmlformats.org/package/2006/metadata/core-properties"/>
    <ds:schemaRef ds:uri="1096e588-875a-4e48-ba85-ea1554ece10c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94DCEEC-2885-4613-AF61-66D202EB771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DA74D3-3145-4DFA-84FB-4E1D34C6711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2024-01-29T14:37:49Z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0x010100540D08D2A0CC5C41AB82ED9D1F8647EC</vt:lpwstr>
  </property>
  <property fmtid="{D5CDD505-2E9C-101B-9397-08002B2CF9AE}" pid="3" name="_dlc_DocIdItemGuid">
    <vt:lpwstr>aec4c1f1-d98e-41c2-9095-f68982a90038</vt:lpwstr>
  </property>
</Properties>
</file>